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6" windowWidth="20100" windowHeight="8616" activeTab="3"/>
  </bookViews>
  <sheets>
    <sheet name="W3_surface" sheetId="2" r:id="rId1"/>
    <sheet name="W3_surface cut source" sheetId="3" r:id="rId2"/>
    <sheet name="fns editing" sheetId="4" r:id="rId3"/>
    <sheet name="Internal Flow" sheetId="1" r:id="rId4"/>
  </sheets>
  <externalReferences>
    <externalReference r:id="rId5"/>
    <externalReference r:id="rId6"/>
  </externalReferences>
  <definedNames>
    <definedName name="_cls1">[1]LMmapCode!$F$3</definedName>
    <definedName name="_cls3">[1]LMmapCode!$F$5</definedName>
    <definedName name="_cls5">[1]LMmapCode!$F$7</definedName>
    <definedName name="_cls6">[1]LMmapCode!$F$8</definedName>
    <definedName name="actReg">[1]LMmapCode!$J$11</definedName>
    <definedName name="actRegCode">[1]LMmapCode!$J$13</definedName>
    <definedName name="actRegValue">[1]LMmapCode!$J$12</definedName>
    <definedName name="aet34t" localSheetId="3">[1]LMmapCode!$F$6</definedName>
    <definedName name="asf" localSheetId="3">[1]LMmapCode!$F$4</definedName>
    <definedName name="cls0">[1]LMmapCode!$F$8</definedName>
    <definedName name="clsValue">[1]LMmapCode!$J$3:$K$8</definedName>
    <definedName name="country">'[2]Country &amp; ID'!$A$2:$A$237</definedName>
    <definedName name="_xlnm.Print_Area" localSheetId="3">'Internal Flow'!$A$2:$AQ$135</definedName>
    <definedName name="RegData">[1]W1_1990Data!$K$7:$L$7</definedName>
    <definedName name="Z_ExcelSQL_A104" localSheetId="0">W3_surface!$A$94:$A$94</definedName>
    <definedName name="Z_ExcelSQL_A104" localSheetId="1">'W3_surface cut source'!$A$94:$A$94</definedName>
    <definedName name="Z_ExcelSQL_A109" localSheetId="0">W3_surface!$A$94:$A$161</definedName>
    <definedName name="Z_ExcelSQL_A109" localSheetId="1">'W3_surface cut source'!$A$94:$A$161</definedName>
    <definedName name="Z_ExcelSQL_A110" localSheetId="0">W3_surface!$A$94:$A$135</definedName>
    <definedName name="Z_ExcelSQL_A110" localSheetId="1">'W3_surface cut source'!$A$94:$A$135</definedName>
    <definedName name="Z_ExcelSQL_A93" localSheetId="0">W3_surface!$A$94:$A$94</definedName>
    <definedName name="Z_ExcelSQL_A93" localSheetId="1">'W3_surface cut source'!$A$94:$A$94</definedName>
    <definedName name="Z_ExcelSQL_A94" localSheetId="0">W3_surface!$A$94:$A$107</definedName>
    <definedName name="Z_ExcelSQL_A94" localSheetId="1">'W3_surface cut source'!$A$94:$A$107</definedName>
    <definedName name="Z_ExcelSQL_A98" localSheetId="0">W3_surface!$A$94:$A$94</definedName>
    <definedName name="Z_ExcelSQL_A98" localSheetId="1">'W3_surface cut source'!$A$94:$A$94</definedName>
    <definedName name="Z_ExcelSQL_B17" localSheetId="0">W3_surface!$B$94:$B$94</definedName>
    <definedName name="Z_ExcelSQL_B17" localSheetId="1">'W3_surface cut source'!$B$94:$B$94</definedName>
    <definedName name="Z_ExcelSQL_B5" localSheetId="0">W3_surface!$B$5:$B$82</definedName>
    <definedName name="Z_ExcelSQL_B5" localSheetId="1">'W3_surface cut source'!$B$5:$B$82</definedName>
  </definedNames>
  <calcPr calcId="145621"/>
</workbook>
</file>

<file path=xl/calcChain.xml><?xml version="1.0" encoding="utf-8"?>
<calcChain xmlns="http://schemas.openxmlformats.org/spreadsheetml/2006/main">
  <c r="BM82" i="2" l="1"/>
  <c r="BN82" i="2" s="1"/>
  <c r="BL82" i="2"/>
  <c r="BN81" i="2"/>
  <c r="BM81" i="2"/>
  <c r="BL81" i="2"/>
  <c r="BM80" i="2"/>
  <c r="BN80" i="2" s="1"/>
  <c r="BL80" i="2"/>
  <c r="BN79" i="2"/>
  <c r="BM79" i="2"/>
  <c r="BL79" i="2"/>
  <c r="BM78" i="2"/>
  <c r="BN78" i="2" s="1"/>
  <c r="BL78" i="2"/>
  <c r="BN77" i="2"/>
  <c r="BM77" i="2"/>
  <c r="BL77" i="2"/>
  <c r="BM76" i="2"/>
  <c r="BN76" i="2" s="1"/>
  <c r="BL76" i="2"/>
  <c r="BN75" i="2"/>
  <c r="BM75" i="2"/>
  <c r="BL75" i="2"/>
  <c r="BM74" i="2"/>
  <c r="BN74" i="2" s="1"/>
  <c r="BL74" i="2"/>
  <c r="BN73" i="2"/>
  <c r="BM73" i="2"/>
  <c r="BL73" i="2"/>
  <c r="BM72" i="2"/>
  <c r="BN72" i="2" s="1"/>
  <c r="BL72" i="2"/>
  <c r="BN71" i="2"/>
  <c r="BM71" i="2"/>
  <c r="BL71" i="2"/>
  <c r="BM70" i="2"/>
  <c r="BN70" i="2" s="1"/>
  <c r="BL70" i="2"/>
  <c r="BN69" i="2"/>
  <c r="BM69" i="2"/>
  <c r="BL69" i="2"/>
  <c r="BM68" i="2"/>
  <c r="BN68" i="2" s="1"/>
  <c r="BL68" i="2"/>
  <c r="BN67" i="2"/>
  <c r="BM67" i="2"/>
  <c r="BL67" i="2"/>
  <c r="BM66" i="2"/>
  <c r="BN66" i="2" s="1"/>
  <c r="BL66" i="2"/>
  <c r="BN65" i="2"/>
  <c r="BM65" i="2"/>
  <c r="BL65" i="2"/>
  <c r="BM64" i="2"/>
  <c r="BN64" i="2" s="1"/>
  <c r="BL64" i="2"/>
  <c r="BN63" i="2"/>
  <c r="BM63" i="2"/>
  <c r="BL63" i="2"/>
  <c r="BM62" i="2"/>
  <c r="BN62" i="2" s="1"/>
  <c r="BL62" i="2"/>
  <c r="BN61" i="2"/>
  <c r="BM61" i="2"/>
  <c r="BL61" i="2"/>
  <c r="BM60" i="2"/>
  <c r="BN60" i="2" s="1"/>
  <c r="BL60" i="2"/>
  <c r="BN59" i="2"/>
  <c r="BM59" i="2"/>
  <c r="BL59" i="2"/>
  <c r="BM58" i="2"/>
  <c r="BN58" i="2" s="1"/>
  <c r="BL58" i="2"/>
  <c r="BN57" i="2"/>
  <c r="BM57" i="2"/>
  <c r="BL57" i="2"/>
  <c r="BM56" i="2"/>
  <c r="BN56" i="2" s="1"/>
  <c r="BL56" i="2"/>
  <c r="BN55" i="2"/>
  <c r="BM55" i="2"/>
  <c r="BL55" i="2"/>
  <c r="BM54" i="2"/>
  <c r="BN54" i="2" s="1"/>
  <c r="BL54" i="2"/>
  <c r="BN53" i="2"/>
  <c r="BM53" i="2"/>
  <c r="BL53" i="2"/>
  <c r="BM52" i="2"/>
  <c r="BN52" i="2" s="1"/>
  <c r="BL52" i="2"/>
  <c r="BN51" i="2"/>
  <c r="BM51" i="2"/>
  <c r="BL51" i="2"/>
  <c r="BM50" i="2"/>
  <c r="BN50" i="2" s="1"/>
  <c r="BL50" i="2"/>
  <c r="BN49" i="2"/>
  <c r="BM49" i="2"/>
  <c r="BL49" i="2"/>
  <c r="BM48" i="2"/>
  <c r="BN48" i="2" s="1"/>
  <c r="BL48" i="2"/>
  <c r="BN47" i="2"/>
  <c r="BM47" i="2"/>
  <c r="BL47" i="2"/>
  <c r="BM46" i="2"/>
  <c r="BN46" i="2" s="1"/>
  <c r="BL46" i="2"/>
  <c r="BN45" i="2"/>
  <c r="BM45" i="2"/>
  <c r="BL45" i="2"/>
  <c r="BM44" i="2"/>
  <c r="BN44" i="2" s="1"/>
  <c r="BL44" i="2"/>
  <c r="BN43" i="2"/>
  <c r="BM43" i="2"/>
  <c r="BL43" i="2"/>
  <c r="BM42" i="2"/>
  <c r="BN42" i="2" s="1"/>
  <c r="BL42" i="2"/>
  <c r="BN41" i="2"/>
  <c r="BM41" i="2"/>
  <c r="BL41" i="2"/>
  <c r="BM40" i="2"/>
  <c r="BN40" i="2" s="1"/>
  <c r="BL40" i="2"/>
  <c r="BN39" i="2"/>
  <c r="BM39" i="2"/>
  <c r="BL39" i="2"/>
  <c r="BM38" i="2"/>
  <c r="BN38" i="2" s="1"/>
  <c r="BL38" i="2"/>
  <c r="BN37" i="2"/>
  <c r="BM37" i="2"/>
  <c r="BL37" i="2"/>
  <c r="BM36" i="2"/>
  <c r="BN36" i="2" s="1"/>
  <c r="BL36" i="2"/>
  <c r="BN35" i="2"/>
  <c r="BM35" i="2"/>
  <c r="BL35" i="2"/>
  <c r="BM34" i="2"/>
  <c r="BN34" i="2" s="1"/>
  <c r="BL34" i="2"/>
  <c r="BN33" i="2"/>
  <c r="BM33" i="2"/>
  <c r="BL33" i="2"/>
  <c r="BM32" i="2"/>
  <c r="BN32" i="2" s="1"/>
  <c r="BL32" i="2"/>
  <c r="BN31" i="2"/>
  <c r="BM31" i="2"/>
  <c r="BL31" i="2"/>
  <c r="BM30" i="2"/>
  <c r="BN30" i="2" s="1"/>
  <c r="BL30" i="2"/>
  <c r="BN29" i="2"/>
  <c r="BM29" i="2"/>
  <c r="BL29" i="2"/>
  <c r="BM28" i="2"/>
  <c r="BN28" i="2" s="1"/>
  <c r="BL28" i="2"/>
  <c r="BN27" i="2"/>
  <c r="BM27" i="2"/>
  <c r="BL27" i="2"/>
  <c r="BM26" i="2"/>
  <c r="BN26" i="2" s="1"/>
  <c r="BL26" i="2"/>
  <c r="BN25" i="2"/>
  <c r="BM25" i="2"/>
  <c r="BL25" i="2"/>
  <c r="BM24" i="2"/>
  <c r="BN24" i="2" s="1"/>
  <c r="BL24" i="2"/>
  <c r="BN23" i="2"/>
  <c r="BM23" i="2"/>
  <c r="BL23" i="2"/>
  <c r="BM22" i="2"/>
  <c r="BN22" i="2" s="1"/>
  <c r="BL22" i="2"/>
  <c r="BN21" i="2"/>
  <c r="BM21" i="2"/>
  <c r="BL21" i="2"/>
  <c r="BM20" i="2"/>
  <c r="BN20" i="2" s="1"/>
  <c r="BL20" i="2"/>
  <c r="BN19" i="2"/>
  <c r="BM19" i="2"/>
  <c r="BL19" i="2"/>
  <c r="BM18" i="2"/>
  <c r="BN18" i="2" s="1"/>
  <c r="BL18" i="2"/>
  <c r="BN17" i="2"/>
  <c r="BM17" i="2"/>
  <c r="BL17" i="2"/>
  <c r="BM16" i="2"/>
  <c r="BN16" i="2" s="1"/>
  <c r="BL16" i="2"/>
  <c r="BN15" i="2"/>
  <c r="BM15" i="2"/>
  <c r="BL15" i="2"/>
  <c r="BM14" i="2"/>
  <c r="BN14" i="2" s="1"/>
  <c r="BL14" i="2"/>
  <c r="BN13" i="2"/>
  <c r="BM13" i="2"/>
  <c r="BL13" i="2"/>
  <c r="BM12" i="2"/>
  <c r="BN12" i="2" s="1"/>
  <c r="BL12" i="2"/>
  <c r="BN11" i="2"/>
  <c r="BM11" i="2"/>
  <c r="BL11" i="2"/>
  <c r="BM10" i="2"/>
  <c r="BN10" i="2" s="1"/>
  <c r="BL10" i="2"/>
  <c r="BN9" i="2"/>
  <c r="BM9" i="2"/>
  <c r="BL9" i="2"/>
  <c r="BM8" i="2"/>
  <c r="BN8" i="2" s="1"/>
  <c r="BL8" i="2"/>
  <c r="BN7" i="2"/>
  <c r="BM7" i="2"/>
  <c r="BL7" i="2"/>
  <c r="BM6" i="2"/>
  <c r="BN6" i="2" s="1"/>
  <c r="BL6" i="2"/>
  <c r="BN5" i="2"/>
  <c r="BM5" i="2"/>
  <c r="BL5" i="2"/>
  <c r="AQ29" i="1" l="1"/>
  <c r="AN29" i="1" l="1"/>
  <c r="AL29" i="1"/>
  <c r="AJ29" i="1"/>
  <c r="AH29" i="1"/>
  <c r="AF29" i="1"/>
  <c r="AD29" i="1"/>
  <c r="AB29" i="1"/>
  <c r="Z29" i="1"/>
  <c r="X29" i="1"/>
  <c r="V29" i="1"/>
  <c r="T29" i="1"/>
  <c r="R29" i="1"/>
  <c r="P29" i="1"/>
  <c r="N29" i="1"/>
  <c r="L29" i="1"/>
  <c r="J29" i="1"/>
  <c r="H29" i="1"/>
  <c r="F29" i="1"/>
  <c r="D29" i="1"/>
</calcChain>
</file>

<file path=xl/comments1.xml><?xml version="1.0" encoding="utf-8"?>
<comments xmlns="http://schemas.openxmlformats.org/spreadsheetml/2006/main">
  <authors>
    <author>S Cameo</author>
  </authors>
  <commentList>
    <comment ref="B5" authorId="0">
      <text>
        <r>
          <rPr>
            <sz val="8"/>
            <color indexed="81"/>
            <rFont val="Tahoma"/>
            <family val="2"/>
          </rPr>
          <t>!SQL!"_environment":61,*
exec  rptVariousYearsforVariable2009  5, 2013</t>
        </r>
      </text>
    </comment>
    <comment ref="A94" authorId="0">
      <text>
        <r>
          <rPr>
            <sz val="8"/>
            <color indexed="81"/>
            <rFont val="Tahoma"/>
            <family val="2"/>
          </rPr>
          <t>!SQL!"_environment":2,*
exec  rptVariousYearsforVariable2009Foot 5, 2013</t>
        </r>
      </text>
    </comment>
  </commentList>
</comments>
</file>

<file path=xl/comments2.xml><?xml version="1.0" encoding="utf-8"?>
<comments xmlns="http://schemas.openxmlformats.org/spreadsheetml/2006/main">
  <authors>
    <author>S Cameo</author>
  </authors>
  <commentList>
    <comment ref="B5" authorId="0">
      <text>
        <r>
          <rPr>
            <sz val="8"/>
            <color indexed="81"/>
            <rFont val="Tahoma"/>
            <family val="2"/>
          </rPr>
          <t>!SQL!"_environment":61,*
exec  rptVariousYearsforVariable2009  5, 2013</t>
        </r>
      </text>
    </comment>
    <comment ref="A94" authorId="0">
      <text>
        <r>
          <rPr>
            <sz val="8"/>
            <color indexed="81"/>
            <rFont val="Tahoma"/>
            <family val="2"/>
          </rPr>
          <t>!SQL!"_environment":2,*
exec  rptVariousYearsforVariable2009Foot 5, 2013</t>
        </r>
      </text>
    </comment>
  </commentList>
</comments>
</file>

<file path=xl/sharedStrings.xml><?xml version="1.0" encoding="utf-8"?>
<sst xmlns="http://schemas.openxmlformats.org/spreadsheetml/2006/main" count="1031" uniqueCount="136">
  <si>
    <t>Environmental Indicators and Selected Time Series</t>
  </si>
  <si>
    <t>Choose a country from the following drop-down list:</t>
  </si>
  <si>
    <t>Andorra</t>
  </si>
  <si>
    <t>Country</t>
  </si>
  <si>
    <t>Source</t>
  </si>
  <si>
    <r>
      <t>mio m</t>
    </r>
    <r>
      <rPr>
        <i/>
        <vertAlign val="superscript"/>
        <sz val="7"/>
        <rFont val="Arial"/>
        <family val="2"/>
      </rPr>
      <t>3</t>
    </r>
  </si>
  <si>
    <t>Albania</t>
  </si>
  <si>
    <t>U</t>
  </si>
  <si>
    <t>...</t>
  </si>
  <si>
    <t>Algeria</t>
  </si>
  <si>
    <t>Armenia</t>
  </si>
  <si>
    <t>Austria</t>
  </si>
  <si>
    <t>E</t>
  </si>
  <si>
    <t>Azerbaijan</t>
  </si>
  <si>
    <t>Bahrain</t>
  </si>
  <si>
    <t>Belarus</t>
  </si>
  <si>
    <t>Belgium</t>
  </si>
  <si>
    <t>Belize</t>
  </si>
  <si>
    <t>Bermuda</t>
  </si>
  <si>
    <t>Bosnia and Herzegovina</t>
  </si>
  <si>
    <t>Brazil</t>
  </si>
  <si>
    <t>Bulgaria</t>
  </si>
  <si>
    <t>Chile</t>
  </si>
  <si>
    <t>China, Hong Kong Special Administrative Region</t>
  </si>
  <si>
    <t>Costa Rica</t>
  </si>
  <si>
    <t>Croatia</t>
  </si>
  <si>
    <t>Cyprus</t>
  </si>
  <si>
    <t>Czech Republic</t>
  </si>
  <si>
    <t>Denmark</t>
  </si>
  <si>
    <t>Ecuador</t>
  </si>
  <si>
    <t>Egypt</t>
  </si>
  <si>
    <t>El Salvador</t>
  </si>
  <si>
    <t>Estonia</t>
  </si>
  <si>
    <t>Finland</t>
  </si>
  <si>
    <t>France</t>
  </si>
  <si>
    <t>Gambia</t>
  </si>
  <si>
    <t>Georgia</t>
  </si>
  <si>
    <t>Germany</t>
  </si>
  <si>
    <t>Guatemala</t>
  </si>
  <si>
    <t>Hungary</t>
  </si>
  <si>
    <t>Iceland</t>
  </si>
  <si>
    <t>Iraq</t>
  </si>
  <si>
    <t>Ireland</t>
  </si>
  <si>
    <t>Italy</t>
  </si>
  <si>
    <t>Jamaica</t>
  </si>
  <si>
    <t>Jordan</t>
  </si>
  <si>
    <t>Kazakhstan</t>
  </si>
  <si>
    <t>Kuwait</t>
  </si>
  <si>
    <t>Kyrgyzstan</t>
  </si>
  <si>
    <t>Latvia</t>
  </si>
  <si>
    <t>Lebanon</t>
  </si>
  <si>
    <t>Lithuania</t>
  </si>
  <si>
    <t>Luxembourg</t>
  </si>
  <si>
    <t>Madagascar</t>
  </si>
  <si>
    <t>Malta</t>
  </si>
  <si>
    <t>Mauritius</t>
  </si>
  <si>
    <t>Morocco</t>
  </si>
  <si>
    <t>Netherlands</t>
  </si>
  <si>
    <t>Panama</t>
  </si>
  <si>
    <t>Paraguay</t>
  </si>
  <si>
    <t>Poland</t>
  </si>
  <si>
    <t>Portugal</t>
  </si>
  <si>
    <t>Republic of Moldova</t>
  </si>
  <si>
    <t>Romania</t>
  </si>
  <si>
    <t>Serbia</t>
  </si>
  <si>
    <t>Singapore</t>
  </si>
  <si>
    <t>Slovakia</t>
  </si>
  <si>
    <t>Slovenia</t>
  </si>
  <si>
    <t>South Africa</t>
  </si>
  <si>
    <t>Spain</t>
  </si>
  <si>
    <t>Sri Lanka</t>
  </si>
  <si>
    <t>Sweden</t>
  </si>
  <si>
    <t>Switzerland</t>
  </si>
  <si>
    <t>Syrian Arab Republic</t>
  </si>
  <si>
    <t>The former Yugoslav Republic of  Macedonia</t>
  </si>
  <si>
    <t>Togo</t>
  </si>
  <si>
    <t>Trinidad and Tobago</t>
  </si>
  <si>
    <t>Tunisia</t>
  </si>
  <si>
    <t>Turkey</t>
  </si>
  <si>
    <t>United Kingdom of Great Britain and Northern Ireland</t>
  </si>
  <si>
    <t>Venezuela (Bolivarian Republic of)</t>
  </si>
  <si>
    <t>Yemen</t>
  </si>
  <si>
    <t>Zimbabwe</t>
  </si>
  <si>
    <t>Sources:</t>
  </si>
  <si>
    <r>
      <rPr>
        <sz val="8"/>
        <rFont val="Arial"/>
        <family val="2"/>
      </rPr>
      <t xml:space="preserve">U denotes the UNSD/UNEP Questionnaires on Environment Statistics, Water section. Questionnaire available at: </t>
    </r>
    <r>
      <rPr>
        <sz val="8"/>
        <color theme="10"/>
        <rFont val="Arial"/>
        <family val="2"/>
      </rPr>
      <t>http://unstats.un.org/unsd/environment/questionnaire2013.html</t>
    </r>
    <r>
      <rPr>
        <sz val="8"/>
        <rFont val="Arial"/>
        <family val="2"/>
      </rPr>
      <t xml:space="preserve"> .</t>
    </r>
  </si>
  <si>
    <r>
      <rPr>
        <sz val="8"/>
        <rFont val="Arial"/>
        <family val="2"/>
      </rPr>
      <t>E denotes the Eurostat environment statistics main tables and database (</t>
    </r>
    <r>
      <rPr>
        <sz val="8"/>
        <color theme="10"/>
        <rFont val="Arial"/>
        <family val="2"/>
      </rPr>
      <t>http://ec.europa.eu/eurostat/web/waste/data/database</t>
    </r>
    <r>
      <rPr>
        <sz val="8"/>
        <rFont val="Arial"/>
        <family val="2"/>
      </rPr>
      <t>).</t>
    </r>
  </si>
  <si>
    <t>Footnotes:</t>
  </si>
  <si>
    <t>Estimated.</t>
  </si>
  <si>
    <t>Information supplied by INSIVUMEH.</t>
  </si>
  <si>
    <t>The values are lower compared to those in other years since 1999 was an exceptionally dry year.</t>
  </si>
  <si>
    <t>Definitions &amp; Technical notes:</t>
  </si>
  <si>
    <t>… denotes no data available.</t>
  </si>
  <si>
    <r>
      <t>Data Quality:</t>
    </r>
    <r>
      <rPr>
        <b/>
        <sz val="9"/>
        <rFont val="Arial"/>
        <family val="2"/>
      </rPr>
      <t xml:space="preserve"> </t>
    </r>
  </si>
  <si>
    <r>
      <t>mio m</t>
    </r>
    <r>
      <rPr>
        <vertAlign val="superscript"/>
        <sz val="8"/>
        <rFont val="Arial"/>
        <family val="2"/>
      </rPr>
      <t>3</t>
    </r>
    <r>
      <rPr>
        <sz val="8"/>
        <rFont val="Arial"/>
        <family val="2"/>
      </rPr>
      <t xml:space="preserve"> = millions of metres cubed.</t>
    </r>
  </si>
  <si>
    <t>When interpreting these tables, it should be borne in mind that the definitions and estimation methods employed by member countries may vary considerably, which may be mentioned in the footnotes.</t>
  </si>
  <si>
    <t>Internal Flow</t>
  </si>
  <si>
    <t>Internal flow</t>
  </si>
  <si>
    <t>variable ID →</t>
  </si>
  <si>
    <t>1990</t>
  </si>
  <si>
    <t>Footnotes</t>
  </si>
  <si>
    <t>data source</t>
  </si>
  <si>
    <t>1995</t>
  </si>
  <si>
    <t>2000</t>
  </si>
  <si>
    <t>2001</t>
  </si>
  <si>
    <t>2002</t>
  </si>
  <si>
    <t>2003</t>
  </si>
  <si>
    <t>2004</t>
  </si>
  <si>
    <t>2005</t>
  </si>
  <si>
    <t>Source check</t>
  </si>
  <si>
    <r>
      <t>mio m</t>
    </r>
    <r>
      <rPr>
        <i/>
        <vertAlign val="superscript"/>
        <sz val="10"/>
        <rFont val="Arial"/>
        <family val="2"/>
      </rPr>
      <t>3</t>
    </r>
  </si>
  <si>
    <t>Norway</t>
  </si>
  <si>
    <t>Qatar</t>
  </si>
  <si>
    <t>Serbia and Montenegro</t>
  </si>
  <si>
    <t>UNSD/UNEP 2001, 2004 and 2006 questionnaires on Environment statistics, Water section</t>
  </si>
  <si>
    <t>OECD/Eurostat 2004 questionnaire on Environment statistics, Water section</t>
  </si>
  <si>
    <t>break in time series</t>
  </si>
  <si>
    <t>estimated</t>
  </si>
  <si>
    <t>The number is negative because evapotranspiration covers both water from precipitation and external inflow of water.  Whereas precipitation covers water from rain that fall within the National territory.</t>
  </si>
  <si>
    <t>Annual volumes of the internal surface flows and inflows from neighbouring countries are calculated by the method of GGI. Underground runoff is not taken into account.</t>
  </si>
  <si>
    <t>Data on the internal flow of surface water (river flows); excludes groundwater and precipitation.</t>
  </si>
  <si>
    <t>"The values of precipitation, evapotranspiration and internal flow of the years 2010, 2011 and 2012 were estimated by the Environmental Economics Unit of the National Environmental Authority, because the entity responsible has not provided the information. The estimation was made by the method of variation of the monitoring stations."</t>
  </si>
  <si>
    <t>No data about rainfall and evapotranspiration in terms of volume are available. However, the internal flow can be considered as equal to water recharge (from rainfall) to groundwaters, as there are no surface waters in Qatar. Data source: Water Balance of the Ministry of Environment</t>
  </si>
  <si>
    <t>Internal inflow is calculated as total amount of all small rivers per year (without  Dniester and Prut).</t>
  </si>
  <si>
    <t>Data refer to the Republic of Serbia without the territory of Kosovo Province.</t>
  </si>
  <si>
    <t>2003 was a deficit year when evapotranspiration was higher than precipitation, giving rise to the negative figure.</t>
  </si>
  <si>
    <t>"The figures for internal flow include usable groundwater reservoirs, estimated at 22312 million m3."</t>
  </si>
  <si>
    <t>Runoff and groundwater are measured separately. Interflows from 1990 to 2009 were estimated from downstream stations for each catchment.  These data refer to Surface Interflow.</t>
  </si>
  <si>
    <t>Data refer to Serbia and Montenegro.</t>
  </si>
  <si>
    <t>The values of precipitation, evapotranspiration and internal flow of the years 2010, 2011 and 2012 were estimated by the Environmental Economics Unit of the National Environmental Authority because the entity responsible has not provided the information. The estimation was made by the method of variation of the monitoring stations.</t>
  </si>
  <si>
    <t>No data about rainfall and evapotranspiration in terms of volume are available. However, the internal flow can be considered as equal to water recharge (from rainfall) to groundwaters, as there are no surface waters in Qatar. Data source: Water Balance of the Ministry of Environment.</t>
  </si>
  <si>
    <t>Break in time series.</t>
  </si>
  <si>
    <r>
      <t>The figures for internal flow include usable groundwater reservoirs, estimated at 22,312 million m</t>
    </r>
    <r>
      <rPr>
        <vertAlign val="superscript"/>
        <sz val="8"/>
        <color indexed="8"/>
        <rFont val="Arial"/>
        <family val="2"/>
      </rPr>
      <t>3</t>
    </r>
    <r>
      <rPr>
        <sz val="8"/>
        <color indexed="8"/>
        <rFont val="Arial"/>
        <family val="2"/>
      </rPr>
      <t>.</t>
    </r>
  </si>
  <si>
    <t>Runoff and groundwater are measured separately. Interflows from 1990 to 2009 were estimated from downstream stations for each catchment.  These data refer to surface interflow.</t>
  </si>
  <si>
    <r>
      <t>Internal flow:</t>
    </r>
    <r>
      <rPr>
        <sz val="8"/>
        <rFont val="Arial"/>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</si>
  <si>
    <t>…</t>
  </si>
  <si>
    <r>
      <t>Date of release:</t>
    </r>
    <r>
      <rPr>
        <sz val="12"/>
        <rFont val="Arial"/>
        <family val="2"/>
      </rPr>
      <t xml:space="preserve"> October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</si>
</sst>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d\-mmm\-yy;@"/>
    <numFmt numFmtId="165" formatCode="0.0"/>
    <numFmt numFmtId="166" formatCode="###\ ###\ ###\ ##0"/>
    <numFmt numFmtId="167" formatCode="###\ ###\ ##0.0"/>
    <numFmt numFmtId="168" formatCode="###\ ###\ ##0"/>
    <numFmt numFmtId="169" formatCode="###\ ###\ ###"/>
  </numFmts>
  <fonts count="51" x14ac:knownFonts="1">
    <font>
      <sz val="10"/>
      <name val="Arial"/>
      <family val="2"/>
    </font>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theme="0"/>
      <name val="Arial"/>
      <family val="2"/>
    </font>
    <font>
      <sz val="9"/>
      <color theme="0"/>
      <name val="Arial"/>
      <family val="2"/>
    </font>
    <font>
      <sz val="8"/>
      <color theme="0"/>
      <name val="Arial"/>
      <family val="2"/>
    </font>
    <font>
      <i/>
      <vertAlign val="superscript"/>
      <sz val="9"/>
      <color theme="0"/>
      <name val="Arial"/>
      <family val="2"/>
    </font>
    <font>
      <b/>
      <sz val="9"/>
      <name val="Arial"/>
      <family val="2"/>
    </font>
    <font>
      <b/>
      <sz val="10"/>
      <color indexed="8"/>
      <name val="Arial"/>
      <family val="2"/>
    </font>
    <font>
      <b/>
      <sz val="7"/>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sz val="8"/>
      <color theme="10"/>
      <name val="Arial"/>
      <family val="2"/>
    </font>
    <font>
      <b/>
      <u/>
      <sz val="9"/>
      <name val="Arial"/>
      <family val="2"/>
    </font>
    <font>
      <b/>
      <u/>
      <sz val="8"/>
      <name val="Arial"/>
      <family val="2"/>
    </font>
    <font>
      <b/>
      <u/>
      <sz val="10"/>
      <name val="Arial"/>
      <family val="2"/>
    </font>
    <font>
      <b/>
      <i/>
      <u/>
      <sz val="10"/>
      <name val="Arial"/>
      <family val="2"/>
    </font>
    <font>
      <vertAlign val="superscript"/>
      <sz val="8"/>
      <color indexed="8"/>
      <name val="Arial"/>
      <family val="2"/>
    </font>
    <font>
      <vertAlign val="superscript"/>
      <sz val="8"/>
      <name val="Arial"/>
      <family val="2"/>
    </font>
    <font>
      <sz val="12"/>
      <name val="Arial"/>
      <family val="2"/>
    </font>
    <font>
      <sz val="10"/>
      <color indexed="10"/>
      <name val="Arial"/>
      <family val="2"/>
    </font>
    <font>
      <i/>
      <sz val="9"/>
      <name val="Arial"/>
      <family val="2"/>
    </font>
    <font>
      <sz val="8"/>
      <color indexed="81"/>
      <name val="Tahoma"/>
      <family val="2"/>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8"/>
      </patternFill>
    </fill>
    <fill>
      <patternFill patternType="solid">
        <fgColor rgb="FFFFFFCC"/>
        <bgColor indexed="64"/>
      </patternFill>
    </fill>
    <fill>
      <patternFill patternType="solid">
        <fgColor indexed="22"/>
        <bgColor indexed="8"/>
      </patternFill>
    </fill>
    <fill>
      <patternFill patternType="solid">
        <fgColor indexed="13"/>
        <bgColor indexed="64"/>
      </patternFill>
    </fill>
    <fill>
      <patternFill patternType="solid">
        <fgColor indexed="13"/>
        <bgColor indexed="0"/>
      </patternFill>
    </fill>
    <fill>
      <patternFill patternType="solid">
        <fgColor indexed="22"/>
        <bgColor indexed="0"/>
      </patternFill>
    </fill>
    <fill>
      <patternFill patternType="solid">
        <fgColor indexed="45"/>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12" fillId="0" borderId="0"/>
    <xf numFmtId="0" fontId="12" fillId="0" borderId="0"/>
    <xf numFmtId="0" fontId="12" fillId="0" borderId="0"/>
    <xf numFmtId="0" fontId="39" fillId="0" borderId="0" applyNumberFormat="0" applyFill="0" applyBorder="0" applyAlignment="0" applyProtection="0"/>
    <xf numFmtId="0" fontId="1" fillId="0" borderId="0"/>
    <xf numFmtId="0" fontId="2" fillId="0" borderId="0"/>
    <xf numFmtId="0" fontId="2" fillId="0" borderId="0"/>
    <xf numFmtId="0" fontId="2" fillId="0" borderId="0"/>
    <xf numFmtId="0" fontId="1" fillId="0" borderId="0"/>
  </cellStyleXfs>
  <cellXfs count="234">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pplyProtection="1">
      <alignment horizontal="left"/>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2" fillId="0" borderId="0" xfId="0" applyFont="1" applyProtection="1">
      <protection locked="0"/>
    </xf>
    <xf numFmtId="0" fontId="5"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Protection="1">
      <protection hidden="1"/>
    </xf>
    <xf numFmtId="0" fontId="3" fillId="2" borderId="0" xfId="0" applyFont="1" applyFill="1" applyProtection="1">
      <protection hidden="1"/>
    </xf>
    <xf numFmtId="0" fontId="2" fillId="0" borderId="0" xfId="0" applyFont="1" applyProtection="1">
      <protection hidden="1"/>
    </xf>
    <xf numFmtId="0" fontId="6" fillId="2" borderId="0" xfId="0" applyFont="1" applyFill="1" applyProtection="1">
      <protection hidden="1"/>
    </xf>
    <xf numFmtId="0" fontId="7" fillId="2" borderId="0" xfId="0" applyFont="1" applyFill="1" applyProtection="1">
      <protection hidden="1"/>
    </xf>
    <xf numFmtId="164" fontId="3" fillId="2" borderId="0" xfId="0" applyNumberFormat="1" applyFont="1" applyFill="1" applyAlignment="1" applyProtection="1">
      <alignment horizontal="right"/>
      <protection hidden="1"/>
    </xf>
    <xf numFmtId="165" fontId="8" fillId="2" borderId="0" xfId="0" applyNumberFormat="1" applyFont="1" applyFill="1" applyAlignment="1" applyProtection="1">
      <alignment horizontal="right"/>
      <protection hidden="1"/>
    </xf>
    <xf numFmtId="0" fontId="8" fillId="2" borderId="0" xfId="0" applyFont="1" applyFill="1" applyAlignment="1" applyProtection="1">
      <alignment horizontal="right"/>
      <protection hidden="1"/>
    </xf>
    <xf numFmtId="0" fontId="9" fillId="2" borderId="0" xfId="0" applyFont="1" applyFill="1" applyProtection="1">
      <protection hidden="1"/>
    </xf>
    <xf numFmtId="49" fontId="10" fillId="2" borderId="0" xfId="0" applyNumberFormat="1" applyFont="1" applyFill="1" applyAlignment="1" applyProtection="1">
      <alignment horizontal="right"/>
      <protection hidden="1"/>
    </xf>
    <xf numFmtId="0" fontId="8" fillId="2" borderId="0" xfId="0" applyFont="1" applyFill="1" applyAlignment="1" applyProtection="1">
      <protection hidden="1"/>
    </xf>
    <xf numFmtId="49" fontId="3" fillId="2" borderId="0" xfId="0" applyNumberFormat="1" applyFont="1" applyFill="1" applyAlignment="1" applyProtection="1">
      <protection hidden="1"/>
    </xf>
    <xf numFmtId="0" fontId="7" fillId="2" borderId="0" xfId="0" applyFont="1" applyFill="1" applyProtection="1">
      <protection locked="0"/>
    </xf>
    <xf numFmtId="0" fontId="11" fillId="2" borderId="0" xfId="0" applyFont="1" applyFill="1" applyProtection="1">
      <protection locked="0"/>
    </xf>
    <xf numFmtId="165" fontId="8" fillId="2" borderId="0" xfId="0" applyNumberFormat="1" applyFont="1" applyFill="1" applyAlignment="1" applyProtection="1">
      <alignment horizontal="right"/>
      <protection locked="0"/>
    </xf>
    <xf numFmtId="0" fontId="8" fillId="2" borderId="0" xfId="0" applyFont="1" applyFill="1" applyAlignment="1" applyProtection="1">
      <alignment horizontal="right"/>
      <protection locked="0"/>
    </xf>
    <xf numFmtId="0" fontId="9" fillId="2" borderId="0" xfId="0" applyFont="1" applyFill="1" applyProtection="1">
      <protection locked="0"/>
    </xf>
    <xf numFmtId="164" fontId="3" fillId="2" borderId="0" xfId="0" applyNumberFormat="1" applyFont="1" applyFill="1" applyAlignment="1" applyProtection="1">
      <alignment horizontal="right"/>
      <protection locked="0"/>
    </xf>
    <xf numFmtId="49" fontId="3" fillId="2" borderId="0" xfId="0" applyNumberFormat="1" applyFont="1" applyFill="1" applyAlignment="1" applyProtection="1">
      <protection locked="0"/>
    </xf>
    <xf numFmtId="166" fontId="13" fillId="4" borderId="4" xfId="1" applyNumberFormat="1" applyFont="1" applyFill="1" applyBorder="1" applyAlignment="1" applyProtection="1">
      <alignment horizontal="right" wrapText="1"/>
      <protection hidden="1"/>
    </xf>
    <xf numFmtId="166" fontId="13"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4" fillId="4" borderId="5" xfId="0" applyFont="1" applyFill="1" applyBorder="1" applyProtection="1">
      <protection hidden="1"/>
    </xf>
    <xf numFmtId="0" fontId="2" fillId="4" borderId="5" xfId="0" applyFont="1" applyFill="1" applyBorder="1" applyAlignment="1" applyProtection="1">
      <alignment horizontal="left" shrinkToFit="1"/>
      <protection hidden="1"/>
    </xf>
    <xf numFmtId="0" fontId="2" fillId="4" borderId="5" xfId="0" applyFont="1" applyFill="1" applyBorder="1" applyProtection="1">
      <protection hidden="1"/>
    </xf>
    <xf numFmtId="0" fontId="8" fillId="4" borderId="5" xfId="0" applyFont="1" applyFill="1" applyBorder="1" applyAlignment="1" applyProtection="1">
      <alignment horizontal="right"/>
      <protection hidden="1"/>
    </xf>
    <xf numFmtId="49" fontId="10" fillId="4" borderId="5" xfId="0" applyNumberFormat="1" applyFont="1" applyFill="1" applyBorder="1" applyAlignment="1" applyProtection="1">
      <alignment horizontal="right"/>
      <protection hidden="1"/>
    </xf>
    <xf numFmtId="0" fontId="9" fillId="4" borderId="5" xfId="0" applyFont="1" applyFill="1" applyBorder="1" applyProtection="1">
      <protection hidden="1"/>
    </xf>
    <xf numFmtId="0" fontId="8" fillId="4" borderId="5" xfId="0" applyFont="1" applyFill="1" applyBorder="1" applyAlignment="1" applyProtection="1">
      <protection hidden="1"/>
    </xf>
    <xf numFmtId="0" fontId="8" fillId="4" borderId="6" xfId="0" applyFont="1" applyFill="1" applyBorder="1" applyAlignment="1" applyProtection="1">
      <alignment horizontal="right"/>
      <protection hidden="1"/>
    </xf>
    <xf numFmtId="166" fontId="13" fillId="4" borderId="7" xfId="1" applyNumberFormat="1" applyFont="1" applyFill="1" applyBorder="1" applyAlignment="1" applyProtection="1">
      <alignment horizontal="right" wrapText="1"/>
      <protection hidden="1"/>
    </xf>
    <xf numFmtId="166" fontId="13"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4" fillId="4" borderId="0" xfId="0" applyFont="1" applyFill="1" applyBorder="1" applyProtection="1">
      <protection hidden="1"/>
    </xf>
    <xf numFmtId="167" fontId="3" fillId="4" borderId="0" xfId="0" applyNumberFormat="1" applyFont="1" applyFill="1" applyBorder="1" applyProtection="1">
      <protection hidden="1"/>
    </xf>
    <xf numFmtId="0" fontId="15" fillId="4" borderId="0" xfId="0" applyFont="1" applyFill="1" applyBorder="1" applyProtection="1">
      <protection hidden="1"/>
    </xf>
    <xf numFmtId="0" fontId="2" fillId="4" borderId="0" xfId="0" applyFont="1" applyFill="1" applyBorder="1" applyProtection="1">
      <protection hidden="1"/>
    </xf>
    <xf numFmtId="0" fontId="8" fillId="4" borderId="0" xfId="0" applyFont="1" applyFill="1" applyBorder="1" applyAlignment="1" applyProtection="1">
      <alignment horizontal="right"/>
      <protection hidden="1"/>
    </xf>
    <xf numFmtId="49" fontId="10" fillId="4" borderId="0" xfId="0" applyNumberFormat="1" applyFont="1" applyFill="1" applyBorder="1" applyAlignment="1" applyProtection="1">
      <alignment horizontal="right"/>
      <protection hidden="1"/>
    </xf>
    <xf numFmtId="0" fontId="9" fillId="4" borderId="0" xfId="0" applyFont="1" applyFill="1" applyBorder="1" applyProtection="1">
      <protection hidden="1"/>
    </xf>
    <xf numFmtId="0" fontId="8" fillId="4" borderId="0" xfId="0" applyFont="1" applyFill="1" applyBorder="1" applyAlignment="1" applyProtection="1">
      <protection hidden="1"/>
    </xf>
    <xf numFmtId="0" fontId="8"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2" fillId="4" borderId="7" xfId="0" applyFont="1" applyFill="1" applyBorder="1" applyProtection="1">
      <protection hidden="1"/>
    </xf>
    <xf numFmtId="166" fontId="13" fillId="4" borderId="9" xfId="1" applyNumberFormat="1" applyFont="1" applyFill="1" applyBorder="1" applyAlignment="1" applyProtection="1">
      <alignment horizontal="right" wrapText="1"/>
      <protection hidden="1"/>
    </xf>
    <xf numFmtId="166" fontId="13"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4" fillId="4" borderId="10" xfId="0" applyFont="1" applyFill="1" applyBorder="1" applyProtection="1">
      <protection hidden="1"/>
    </xf>
    <xf numFmtId="0" fontId="15" fillId="4" borderId="10" xfId="0" applyFont="1" applyFill="1" applyBorder="1" applyProtection="1">
      <protection hidden="1"/>
    </xf>
    <xf numFmtId="0" fontId="2" fillId="4" borderId="10" xfId="0" applyFont="1" applyFill="1" applyBorder="1" applyProtection="1">
      <protection hidden="1"/>
    </xf>
    <xf numFmtId="0" fontId="8" fillId="4" borderId="10" xfId="0" applyFont="1" applyFill="1" applyBorder="1" applyAlignment="1" applyProtection="1">
      <alignment horizontal="right"/>
      <protection hidden="1"/>
    </xf>
    <xf numFmtId="49" fontId="10" fillId="4" borderId="10" xfId="0" applyNumberFormat="1" applyFont="1" applyFill="1" applyBorder="1" applyAlignment="1" applyProtection="1">
      <alignment horizontal="right"/>
      <protection hidden="1"/>
    </xf>
    <xf numFmtId="0" fontId="9" fillId="4" borderId="10" xfId="0" applyFont="1" applyFill="1" applyBorder="1" applyProtection="1">
      <protection hidden="1"/>
    </xf>
    <xf numFmtId="0" fontId="8" fillId="4" borderId="10" xfId="0" applyFont="1" applyFill="1" applyBorder="1" applyAlignment="1" applyProtection="1">
      <protection hidden="1"/>
    </xf>
    <xf numFmtId="0" fontId="8" fillId="4" borderId="11" xfId="0" applyFont="1" applyFill="1" applyBorder="1" applyAlignment="1" applyProtection="1">
      <alignment horizontal="right"/>
      <protection hidden="1"/>
    </xf>
    <xf numFmtId="166" fontId="16" fillId="2" borderId="5" xfId="1" applyNumberFormat="1" applyFont="1" applyFill="1" applyBorder="1" applyAlignment="1" applyProtection="1">
      <alignment horizontal="right" wrapText="1"/>
      <protection hidden="1"/>
    </xf>
    <xf numFmtId="0" fontId="17" fillId="2" borderId="5" xfId="0" applyFont="1" applyFill="1" applyBorder="1" applyProtection="1">
      <protection hidden="1"/>
    </xf>
    <xf numFmtId="167" fontId="16" fillId="2" borderId="5" xfId="0" applyNumberFormat="1" applyFont="1" applyFill="1" applyBorder="1" applyProtection="1">
      <protection hidden="1"/>
    </xf>
    <xf numFmtId="0" fontId="18" fillId="2" borderId="5" xfId="0" applyFont="1" applyFill="1" applyBorder="1" applyProtection="1">
      <protection hidden="1"/>
    </xf>
    <xf numFmtId="0" fontId="19" fillId="2" borderId="5" xfId="0" applyFont="1" applyFill="1" applyBorder="1" applyAlignment="1" applyProtection="1">
      <alignment horizontal="right"/>
      <protection hidden="1"/>
    </xf>
    <xf numFmtId="49" fontId="20" fillId="2" borderId="5" xfId="0" applyNumberFormat="1" applyFont="1" applyFill="1" applyBorder="1" applyAlignment="1" applyProtection="1">
      <alignment horizontal="right"/>
      <protection hidden="1"/>
    </xf>
    <xf numFmtId="0" fontId="21" fillId="2" borderId="5" xfId="0" applyFont="1" applyFill="1" applyBorder="1" applyProtection="1">
      <protection hidden="1"/>
    </xf>
    <xf numFmtId="0" fontId="19" fillId="2" borderId="5" xfId="0" applyFont="1" applyFill="1" applyBorder="1" applyAlignment="1" applyProtection="1">
      <protection hidden="1"/>
    </xf>
    <xf numFmtId="0" fontId="21" fillId="2" borderId="0" xfId="0" applyFont="1" applyFill="1" applyProtection="1">
      <protection hidden="1"/>
    </xf>
    <xf numFmtId="0" fontId="22" fillId="0" borderId="0" xfId="0" applyFont="1" applyProtection="1">
      <protection hidden="1"/>
    </xf>
    <xf numFmtId="0" fontId="23" fillId="0" borderId="0" xfId="0" applyFont="1" applyAlignment="1" applyProtection="1">
      <alignment horizontal="left"/>
      <protection hidden="1"/>
    </xf>
    <xf numFmtId="0" fontId="24" fillId="0" borderId="0" xfId="0" applyNumberFormat="1" applyFont="1" applyAlignment="1" applyProtection="1">
      <alignment horizontal="right" vertical="center" wrapText="1"/>
      <protection hidden="1"/>
    </xf>
    <xf numFmtId="0" fontId="23" fillId="0" borderId="0" xfId="0" applyFont="1" applyProtection="1">
      <protection hidden="1"/>
    </xf>
    <xf numFmtId="1" fontId="23" fillId="0" borderId="0" xfId="0" applyNumberFormat="1" applyFont="1" applyAlignment="1" applyProtection="1">
      <alignment horizontal="right"/>
      <protection hidden="1"/>
    </xf>
    <xf numFmtId="0" fontId="23" fillId="0" borderId="0" xfId="0" applyFont="1" applyAlignment="1" applyProtection="1">
      <alignment horizontal="right"/>
      <protection hidden="1"/>
    </xf>
    <xf numFmtId="49" fontId="23" fillId="0" borderId="0" xfId="0" applyNumberFormat="1" applyFont="1" applyFill="1" applyAlignment="1" applyProtection="1">
      <alignment horizontal="right"/>
      <protection hidden="1"/>
    </xf>
    <xf numFmtId="0" fontId="23" fillId="0" borderId="0" xfId="0" applyFont="1" applyAlignment="1" applyProtection="1">
      <protection hidden="1"/>
    </xf>
    <xf numFmtId="49" fontId="23" fillId="0" borderId="0" xfId="0" applyNumberFormat="1" applyFont="1" applyAlignment="1" applyProtection="1">
      <protection hidden="1"/>
    </xf>
    <xf numFmtId="0" fontId="22" fillId="0" borderId="0" xfId="0" applyFont="1" applyFill="1" applyAlignment="1" applyProtection="1">
      <alignment vertical="center"/>
      <protection hidden="1"/>
    </xf>
    <xf numFmtId="1" fontId="23" fillId="0" borderId="0" xfId="0" applyNumberFormat="1" applyFont="1" applyFill="1" applyAlignment="1" applyProtection="1">
      <alignment vertical="center" wrapText="1"/>
      <protection hidden="1"/>
    </xf>
    <xf numFmtId="1" fontId="23" fillId="0" borderId="0" xfId="0" applyNumberFormat="1" applyFont="1" applyFill="1" applyAlignment="1" applyProtection="1">
      <alignment horizontal="left" vertical="center" wrapText="1"/>
      <protection hidden="1"/>
    </xf>
    <xf numFmtId="0" fontId="23" fillId="0" borderId="0" xfId="0" applyFont="1" applyFill="1" applyProtection="1">
      <protection hidden="1"/>
    </xf>
    <xf numFmtId="0" fontId="25" fillId="0" borderId="0" xfId="0" applyFont="1" applyAlignment="1" applyProtection="1">
      <alignment horizontal="left"/>
      <protection hidden="1"/>
    </xf>
    <xf numFmtId="0" fontId="26" fillId="0" borderId="0" xfId="0" applyFont="1" applyFill="1" applyAlignment="1" applyProtection="1">
      <alignment horizontal="left" vertical="center"/>
      <protection locked="0"/>
    </xf>
    <xf numFmtId="2" fontId="27" fillId="5" borderId="0" xfId="2" applyNumberFormat="1" applyFont="1" applyFill="1" applyBorder="1" applyAlignment="1" applyProtection="1">
      <alignment horizontal="left" vertical="center"/>
      <protection locked="0"/>
    </xf>
    <xf numFmtId="2" fontId="28" fillId="5" borderId="0" xfId="2" applyNumberFormat="1" applyFont="1" applyFill="1" applyBorder="1" applyAlignment="1" applyProtection="1">
      <alignment horizontal="left" vertical="center"/>
      <protection locked="0"/>
    </xf>
    <xf numFmtId="0" fontId="29" fillId="5" borderId="0" xfId="0" applyNumberFormat="1" applyFont="1" applyFill="1" applyAlignment="1" applyProtection="1">
      <alignment horizontal="right" vertical="center" wrapText="1"/>
      <protection locked="0"/>
    </xf>
    <xf numFmtId="0" fontId="30" fillId="5" borderId="0" xfId="0" applyNumberFormat="1" applyFont="1" applyFill="1" applyAlignment="1" applyProtection="1">
      <alignment horizontal="left" vertical="center" wrapText="1"/>
      <protection locked="0"/>
    </xf>
    <xf numFmtId="0" fontId="4" fillId="5" borderId="0" xfId="0" applyNumberFormat="1" applyFont="1" applyFill="1" applyAlignment="1" applyProtection="1">
      <alignment horizontal="left"/>
      <protection locked="0"/>
    </xf>
    <xf numFmtId="0" fontId="4" fillId="5" borderId="0" xfId="0" applyFont="1" applyFill="1" applyAlignment="1" applyProtection="1">
      <alignment horizontal="left"/>
      <protection locked="0"/>
    </xf>
    <xf numFmtId="0" fontId="13" fillId="6" borderId="0" xfId="3" applyFont="1" applyFill="1" applyBorder="1" applyAlignment="1" applyProtection="1">
      <alignment horizontal="center"/>
      <protection locked="0"/>
    </xf>
    <xf numFmtId="0" fontId="13" fillId="7" borderId="0" xfId="3" applyFont="1" applyFill="1" applyBorder="1" applyAlignment="1" applyProtection="1">
      <alignment wrapText="1"/>
      <protection locked="0"/>
    </xf>
    <xf numFmtId="0" fontId="13" fillId="7" borderId="0" xfId="3" applyFont="1" applyFill="1" applyBorder="1" applyAlignment="1" applyProtection="1">
      <alignment horizontal="center" wrapText="1"/>
      <protection locked="0"/>
    </xf>
    <xf numFmtId="168" fontId="13" fillId="8" borderId="0" xfId="3" applyNumberFormat="1" applyFont="1" applyFill="1" applyBorder="1" applyAlignment="1" applyProtection="1">
      <alignment horizontal="right" wrapText="1"/>
      <protection locked="0"/>
    </xf>
    <xf numFmtId="168" fontId="33" fillId="8" borderId="0" xfId="3" applyNumberFormat="1" applyFont="1" applyFill="1" applyBorder="1" applyAlignment="1" applyProtection="1">
      <alignment horizontal="left" wrapText="1"/>
      <protection locked="0"/>
    </xf>
    <xf numFmtId="0" fontId="2" fillId="0" borderId="0" xfId="0" applyFont="1" applyFill="1" applyProtection="1">
      <protection locked="0"/>
    </xf>
    <xf numFmtId="0" fontId="3" fillId="8" borderId="0" xfId="3" applyFont="1" applyFill="1" applyBorder="1" applyAlignment="1" applyProtection="1">
      <alignment wrapText="1"/>
      <protection locked="0"/>
    </xf>
    <xf numFmtId="0" fontId="3" fillId="8" borderId="0" xfId="3" applyFont="1" applyFill="1" applyBorder="1" applyAlignment="1" applyProtection="1">
      <alignment horizontal="center" wrapText="1"/>
      <protection locked="0"/>
    </xf>
    <xf numFmtId="168" fontId="3" fillId="8" borderId="0" xfId="3" applyNumberFormat="1" applyFont="1" applyFill="1" applyBorder="1" applyAlignment="1" applyProtection="1">
      <alignment horizontal="right" wrapText="1"/>
      <protection locked="0"/>
    </xf>
    <xf numFmtId="168" fontId="4" fillId="8" borderId="0" xfId="3" applyNumberFormat="1" applyFont="1" applyFill="1" applyBorder="1" applyAlignment="1" applyProtection="1">
      <alignment horizontal="left" wrapText="1"/>
      <protection locked="0"/>
    </xf>
    <xf numFmtId="0" fontId="13" fillId="0" borderId="0" xfId="3" applyFont="1" applyFill="1" applyBorder="1" applyAlignment="1" applyProtection="1">
      <alignment wrapText="1"/>
      <protection locked="0"/>
    </xf>
    <xf numFmtId="0" fontId="13" fillId="0" borderId="0" xfId="3" applyFont="1" applyFill="1" applyBorder="1" applyAlignment="1" applyProtection="1">
      <alignment horizontal="center" wrapText="1"/>
      <protection locked="0"/>
    </xf>
    <xf numFmtId="168" fontId="13" fillId="0" borderId="0" xfId="3" applyNumberFormat="1" applyFont="1" applyFill="1" applyBorder="1" applyAlignment="1" applyProtection="1">
      <alignment horizontal="right" wrapText="1"/>
      <protection locked="0"/>
    </xf>
    <xf numFmtId="168" fontId="33" fillId="0" borderId="0" xfId="3" applyNumberFormat="1" applyFont="1" applyFill="1" applyBorder="1" applyAlignment="1" applyProtection="1">
      <alignment horizontal="left" wrapText="1"/>
      <protection locked="0"/>
    </xf>
    <xf numFmtId="0" fontId="3" fillId="0" borderId="0" xfId="3" applyFont="1" applyFill="1" applyBorder="1" applyAlignment="1" applyProtection="1">
      <alignment wrapText="1"/>
      <protection locked="0"/>
    </xf>
    <xf numFmtId="0" fontId="3" fillId="0" borderId="0" xfId="3" applyFont="1" applyFill="1" applyBorder="1" applyAlignment="1" applyProtection="1">
      <alignment horizontal="center" wrapText="1"/>
      <protection locked="0"/>
    </xf>
    <xf numFmtId="168" fontId="3" fillId="0" borderId="0" xfId="3" applyNumberFormat="1" applyFont="1" applyFill="1" applyBorder="1" applyAlignment="1" applyProtection="1">
      <alignment horizontal="right" wrapText="1"/>
      <protection locked="0"/>
    </xf>
    <xf numFmtId="168" fontId="4" fillId="0" borderId="0" xfId="3" applyNumberFormat="1" applyFont="1" applyFill="1" applyBorder="1" applyAlignment="1" applyProtection="1">
      <alignment horizontal="left" wrapText="1"/>
      <protection locked="0"/>
    </xf>
    <xf numFmtId="0" fontId="13" fillId="8" borderId="0" xfId="3" applyFont="1" applyFill="1" applyBorder="1" applyAlignment="1" applyProtection="1">
      <alignment wrapText="1"/>
      <protection locked="0"/>
    </xf>
    <xf numFmtId="0" fontId="13" fillId="8" borderId="0" xfId="3" applyFont="1" applyFill="1" applyBorder="1" applyAlignment="1" applyProtection="1">
      <alignment horizontal="center" wrapText="1"/>
      <protection locked="0"/>
    </xf>
    <xf numFmtId="0" fontId="0" fillId="0" borderId="0" xfId="0" applyFill="1" applyProtection="1">
      <protection locked="0"/>
    </xf>
    <xf numFmtId="0" fontId="13" fillId="9" borderId="0" xfId="3" applyFont="1" applyFill="1" applyBorder="1" applyAlignment="1" applyProtection="1">
      <alignment wrapText="1"/>
      <protection locked="0"/>
    </xf>
    <xf numFmtId="168" fontId="13" fillId="9" borderId="0" xfId="3" applyNumberFormat="1" applyFont="1" applyFill="1" applyBorder="1" applyAlignment="1" applyProtection="1">
      <alignment horizontal="right" wrapText="1"/>
      <protection locked="0"/>
    </xf>
    <xf numFmtId="168" fontId="33" fillId="9" borderId="0" xfId="3" applyNumberFormat="1" applyFont="1" applyFill="1" applyBorder="1" applyAlignment="1" applyProtection="1">
      <alignment horizontal="left" wrapText="1"/>
      <protection locked="0"/>
    </xf>
    <xf numFmtId="0" fontId="4" fillId="6" borderId="0" xfId="0" applyFont="1" applyFill="1" applyAlignment="1" applyProtection="1">
      <alignment horizontal="left"/>
      <protection locked="0"/>
    </xf>
    <xf numFmtId="0" fontId="34" fillId="0" borderId="0" xfId="0" applyFont="1" applyAlignment="1" applyProtection="1">
      <alignment horizontal="left"/>
      <protection locked="0"/>
    </xf>
    <xf numFmtId="0" fontId="35" fillId="0" borderId="0" xfId="0" applyFont="1" applyAlignment="1" applyProtection="1">
      <alignment horizontal="left"/>
      <protection locked="0"/>
    </xf>
    <xf numFmtId="0" fontId="36" fillId="0" borderId="0" xfId="0" applyFont="1" applyAlignment="1" applyProtection="1">
      <alignment horizontal="left"/>
      <protection locked="0"/>
    </xf>
    <xf numFmtId="166" fontId="35" fillId="0" borderId="0" xfId="0" applyNumberFormat="1" applyFont="1" applyAlignment="1" applyProtection="1">
      <alignment horizontal="left"/>
      <protection locked="0"/>
    </xf>
    <xf numFmtId="166" fontId="36" fillId="0" borderId="0" xfId="0" applyNumberFormat="1" applyFont="1" applyAlignment="1" applyProtection="1">
      <alignment horizontal="left"/>
      <protection locked="0"/>
    </xf>
    <xf numFmtId="0" fontId="37" fillId="0" borderId="0" xfId="0" applyFont="1" applyProtection="1">
      <protection locked="0"/>
    </xf>
    <xf numFmtId="0" fontId="34"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49" fontId="3" fillId="0" borderId="0" xfId="0" applyNumberFormat="1" applyFont="1" applyBorder="1" applyAlignment="1" applyProtection="1">
      <protection locked="0"/>
    </xf>
    <xf numFmtId="166" fontId="3" fillId="0" borderId="0" xfId="0" applyNumberFormat="1" applyFont="1" applyBorder="1" applyAlignment="1" applyProtection="1">
      <protection locked="0"/>
    </xf>
    <xf numFmtId="49" fontId="8" fillId="0" borderId="0" xfId="0" applyNumberFormat="1" applyFont="1" applyBorder="1" applyAlignment="1" applyProtection="1">
      <protection locked="0"/>
    </xf>
    <xf numFmtId="49" fontId="8" fillId="0" borderId="0" xfId="0" applyNumberFormat="1" applyFont="1" applyAlignment="1" applyProtection="1">
      <protection locked="0"/>
    </xf>
    <xf numFmtId="49" fontId="3" fillId="0" borderId="0" xfId="0" applyNumberFormat="1" applyFont="1" applyAlignment="1" applyProtection="1">
      <protection locked="0"/>
    </xf>
    <xf numFmtId="0" fontId="9" fillId="0" borderId="0" xfId="0" applyFont="1" applyProtection="1">
      <protection locked="0"/>
    </xf>
    <xf numFmtId="49" fontId="4" fillId="0" borderId="0" xfId="0" applyNumberFormat="1" applyFont="1" applyBorder="1" applyAlignment="1" applyProtection="1">
      <alignment horizontal="left"/>
      <protection locked="0"/>
    </xf>
    <xf numFmtId="0" fontId="41" fillId="0" borderId="0" xfId="0" applyFont="1" applyAlignment="1" applyProtection="1">
      <alignment wrapText="1"/>
      <protection locked="0"/>
    </xf>
    <xf numFmtId="0" fontId="42" fillId="0" borderId="0" xfId="0" applyFont="1" applyAlignment="1" applyProtection="1">
      <alignment wrapText="1"/>
      <protection locked="0"/>
    </xf>
    <xf numFmtId="166" fontId="43" fillId="0" borderId="0" xfId="0" applyNumberFormat="1" applyFont="1" applyAlignment="1" applyProtection="1">
      <alignment wrapText="1"/>
      <protection locked="0"/>
    </xf>
    <xf numFmtId="0" fontId="43" fillId="0" borderId="0" xfId="0" applyFont="1" applyAlignment="1" applyProtection="1">
      <alignment wrapText="1"/>
      <protection locked="0"/>
    </xf>
    <xf numFmtId="0" fontId="43" fillId="0" borderId="0" xfId="0" applyFont="1" applyProtection="1">
      <protection locked="0"/>
    </xf>
    <xf numFmtId="0" fontId="44" fillId="0" borderId="0" xfId="0" applyFont="1" applyProtection="1">
      <protection locked="0"/>
    </xf>
    <xf numFmtId="168" fontId="33" fillId="0" borderId="0" xfId="2" applyNumberFormat="1" applyFont="1" applyFill="1" applyBorder="1" applyAlignment="1" applyProtection="1">
      <alignment horizontal="left" wrapText="1"/>
      <protection locked="0"/>
    </xf>
    <xf numFmtId="0" fontId="13" fillId="0" borderId="0" xfId="2" applyFont="1" applyFill="1" applyBorder="1" applyAlignment="1">
      <alignment horizontal="center" vertical="center" wrapText="1"/>
    </xf>
    <xf numFmtId="0" fontId="13" fillId="0" borderId="0" xfId="2" applyFont="1" applyFill="1" applyBorder="1" applyAlignment="1">
      <alignment wrapText="1"/>
    </xf>
    <xf numFmtId="0" fontId="3" fillId="0" borderId="0" xfId="2" applyFont="1" applyFill="1" applyBorder="1" applyAlignment="1">
      <alignment horizontal="center" vertical="center" wrapText="1"/>
    </xf>
    <xf numFmtId="0" fontId="41" fillId="0" borderId="0" xfId="0" applyFont="1" applyAlignment="1" applyProtection="1">
      <alignment horizontal="left"/>
      <protection locked="0"/>
    </xf>
    <xf numFmtId="0" fontId="2" fillId="0" borderId="0" xfId="0" applyFont="1" applyAlignment="1" applyProtection="1">
      <alignment horizontal="left"/>
      <protection locked="0"/>
    </xf>
    <xf numFmtId="166" fontId="2" fillId="0" borderId="0" xfId="0" applyNumberFormat="1" applyFont="1" applyAlignment="1" applyProtection="1">
      <alignment horizontal="left"/>
      <protection locked="0"/>
    </xf>
    <xf numFmtId="0" fontId="31" fillId="0" borderId="0" xfId="0" applyFont="1" applyAlignment="1" applyProtection="1">
      <alignment horizontal="left"/>
      <protection locked="0"/>
    </xf>
    <xf numFmtId="166" fontId="9" fillId="0" borderId="0" xfId="0" applyNumberFormat="1" applyFont="1" applyAlignment="1" applyProtection="1">
      <alignment horizontal="left"/>
      <protection locked="0"/>
    </xf>
    <xf numFmtId="165" fontId="3"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166" fontId="31" fillId="0" borderId="0" xfId="0" applyNumberFormat="1" applyFont="1" applyProtection="1">
      <protection locked="0"/>
    </xf>
    <xf numFmtId="166" fontId="2" fillId="0" borderId="0" xfId="0" applyNumberFormat="1" applyFont="1" applyProtection="1">
      <protection locked="0"/>
    </xf>
    <xf numFmtId="0" fontId="29"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166" fontId="2" fillId="0" borderId="0" xfId="0" applyNumberFormat="1" applyFont="1" applyAlignment="1" applyProtection="1">
      <alignment horizontal="left" wrapText="1"/>
      <protection locked="0"/>
    </xf>
    <xf numFmtId="0" fontId="31" fillId="0" borderId="0" xfId="0" applyFont="1" applyAlignment="1" applyProtection="1">
      <alignment horizontal="left" wrapText="1"/>
      <protection locked="0"/>
    </xf>
    <xf numFmtId="166" fontId="9" fillId="0" borderId="0" xfId="0" applyNumberFormat="1" applyFont="1" applyAlignment="1" applyProtection="1">
      <alignment horizontal="left" wrapText="1"/>
      <protection locked="0"/>
    </xf>
    <xf numFmtId="165" fontId="3" fillId="0" borderId="0" xfId="0" applyNumberFormat="1" applyFont="1" applyAlignment="1" applyProtection="1">
      <alignment horizontal="right" wrapText="1"/>
      <protection locked="0"/>
    </xf>
    <xf numFmtId="1" fontId="2" fillId="0" borderId="0" xfId="0" applyNumberFormat="1" applyFont="1" applyAlignment="1" applyProtection="1">
      <alignment horizontal="left" wrapText="1"/>
      <protection locked="0"/>
    </xf>
    <xf numFmtId="0" fontId="9" fillId="0" borderId="0" xfId="0" applyFont="1" applyAlignment="1" applyProtection="1">
      <alignment horizontal="left" wrapText="1"/>
      <protection locked="0"/>
    </xf>
    <xf numFmtId="0" fontId="41" fillId="0" borderId="0" xfId="0" applyFont="1" applyAlignment="1"/>
    <xf numFmtId="0" fontId="3" fillId="0" borderId="0" xfId="0" applyFont="1" applyAlignment="1"/>
    <xf numFmtId="166" fontId="0" fillId="0" borderId="0" xfId="0" applyNumberFormat="1" applyAlignment="1"/>
    <xf numFmtId="0" fontId="9" fillId="0" borderId="0" xfId="0" applyFont="1" applyAlignment="1"/>
    <xf numFmtId="166" fontId="3" fillId="0" borderId="0" xfId="0" applyNumberFormat="1" applyFont="1" applyAlignment="1">
      <alignment wrapText="1"/>
    </xf>
    <xf numFmtId="0" fontId="4" fillId="0" borderId="0" xfId="0" applyFont="1" applyAlignment="1">
      <alignment horizontal="left"/>
    </xf>
    <xf numFmtId="0" fontId="3" fillId="0" borderId="0" xfId="0" applyFont="1"/>
    <xf numFmtId="0" fontId="2" fillId="0" borderId="0" xfId="0" applyFont="1"/>
    <xf numFmtId="0" fontId="0" fillId="0" borderId="0" xfId="0" applyAlignment="1">
      <alignment wrapText="1"/>
    </xf>
    <xf numFmtId="0" fontId="13" fillId="0" borderId="0" xfId="2" applyFont="1" applyFill="1" applyBorder="1" applyAlignment="1">
      <alignment wrapText="1"/>
    </xf>
    <xf numFmtId="0" fontId="0" fillId="0" borderId="0" xfId="0" applyAlignment="1"/>
    <xf numFmtId="0" fontId="4" fillId="0" borderId="0" xfId="0" applyFont="1" applyFill="1" applyAlignment="1" applyProtection="1">
      <alignment horizontal="left"/>
      <protection locked="0"/>
    </xf>
    <xf numFmtId="0" fontId="4" fillId="0" borderId="0" xfId="0" applyFont="1" applyFill="1" applyAlignment="1" applyProtection="1">
      <alignment horizontal="left"/>
      <protection hidden="1"/>
    </xf>
    <xf numFmtId="49" fontId="3" fillId="0" borderId="0" xfId="0" applyNumberFormat="1" applyFont="1" applyFill="1" applyAlignment="1" applyProtection="1">
      <protection hidden="1"/>
    </xf>
    <xf numFmtId="49" fontId="3" fillId="0" borderId="0" xfId="0" applyNumberFormat="1" applyFont="1" applyFill="1" applyAlignment="1" applyProtection="1">
      <protection locked="0"/>
    </xf>
    <xf numFmtId="0" fontId="36" fillId="0" borderId="0" xfId="0" applyFont="1" applyFill="1" applyAlignment="1" applyProtection="1">
      <alignment horizontal="left"/>
      <protection locked="0"/>
    </xf>
    <xf numFmtId="49" fontId="4" fillId="0" borderId="0" xfId="0" applyNumberFormat="1" applyFont="1" applyFill="1" applyBorder="1" applyAlignment="1" applyProtection="1">
      <alignment horizontal="left"/>
      <protection locked="0"/>
    </xf>
    <xf numFmtId="0" fontId="9" fillId="0" borderId="0" xfId="0" applyFont="1" applyFill="1" applyProtection="1">
      <protection locked="0"/>
    </xf>
    <xf numFmtId="0" fontId="2" fillId="0" borderId="0" xfId="0" applyFont="1" applyFill="1"/>
    <xf numFmtId="49" fontId="23" fillId="0" borderId="0" xfId="0" applyNumberFormat="1" applyFont="1" applyFill="1" applyAlignment="1" applyProtection="1">
      <protection hidden="1"/>
    </xf>
    <xf numFmtId="169" fontId="12" fillId="11" borderId="0" xfId="2" applyNumberFormat="1" applyFont="1" applyFill="1" applyBorder="1" applyAlignment="1">
      <alignment horizontal="center" wrapText="1"/>
    </xf>
    <xf numFmtId="0" fontId="12" fillId="12" borderId="12" xfId="3" applyFont="1" applyFill="1" applyBorder="1" applyAlignment="1">
      <alignment horizontal="center"/>
    </xf>
    <xf numFmtId="0" fontId="48" fillId="12" borderId="12" xfId="3" applyFont="1" applyFill="1" applyBorder="1" applyAlignment="1">
      <alignment horizontal="center"/>
    </xf>
    <xf numFmtId="169" fontId="48" fillId="12" borderId="0" xfId="2" applyNumberFormat="1" applyFont="1" applyFill="1" applyBorder="1" applyAlignment="1">
      <alignment horizontal="center" wrapText="1"/>
    </xf>
    <xf numFmtId="0" fontId="29" fillId="13" borderId="0" xfId="0" applyFont="1" applyFill="1" applyAlignment="1">
      <alignment horizontal="center" vertical="center" wrapText="1"/>
    </xf>
    <xf numFmtId="0" fontId="12" fillId="0" borderId="0" xfId="3" applyFont="1" applyFill="1" applyBorder="1" applyAlignment="1">
      <alignment horizontal="center"/>
    </xf>
    <xf numFmtId="1" fontId="9" fillId="0" borderId="0" xfId="0" applyNumberFormat="1" applyFont="1" applyAlignment="1">
      <alignment horizontal="right" vertical="center" wrapText="1"/>
    </xf>
    <xf numFmtId="0" fontId="13" fillId="0" borderId="0" xfId="3" applyFont="1" applyFill="1" applyBorder="1" applyAlignment="1">
      <alignment wrapText="1"/>
    </xf>
    <xf numFmtId="168" fontId="13" fillId="0" borderId="0" xfId="3" applyNumberFormat="1" applyFont="1" applyFill="1" applyBorder="1" applyAlignment="1">
      <alignment horizontal="right" wrapText="1"/>
    </xf>
    <xf numFmtId="168" fontId="33" fillId="0" borderId="0" xfId="3" applyNumberFormat="1" applyFont="1" applyFill="1" applyBorder="1" applyAlignment="1">
      <alignment horizontal="left" wrapText="1"/>
    </xf>
    <xf numFmtId="168" fontId="45" fillId="0" borderId="0" xfId="3" applyNumberFormat="1" applyFont="1" applyFill="1" applyBorder="1" applyAlignment="1">
      <alignment horizontal="left" wrapText="1"/>
    </xf>
    <xf numFmtId="0" fontId="3" fillId="0" borderId="0" xfId="0" applyFont="1" applyBorder="1"/>
    <xf numFmtId="168" fontId="0" fillId="0" borderId="0" xfId="0" applyNumberFormat="1"/>
    <xf numFmtId="0" fontId="13" fillId="14" borderId="0" xfId="3" applyFont="1" applyFill="1" applyBorder="1" applyAlignment="1">
      <alignment wrapText="1"/>
    </xf>
    <xf numFmtId="0" fontId="12" fillId="0" borderId="0" xfId="3" applyFont="1" applyFill="1" applyBorder="1" applyAlignment="1">
      <alignment wrapText="1"/>
    </xf>
    <xf numFmtId="168" fontId="12" fillId="0" borderId="0" xfId="3" applyNumberFormat="1" applyFont="1" applyFill="1" applyBorder="1" applyAlignment="1">
      <alignment horizontal="right" wrapText="1"/>
    </xf>
    <xf numFmtId="0" fontId="0" fillId="0" borderId="0" xfId="0" applyBorder="1"/>
    <xf numFmtId="0" fontId="49" fillId="0" borderId="0" xfId="0" applyFont="1" applyAlignment="1">
      <alignment horizontal="left"/>
    </xf>
    <xf numFmtId="0" fontId="34" fillId="0" borderId="0" xfId="0" applyFont="1" applyAlignment="1">
      <alignment horizontal="left"/>
    </xf>
    <xf numFmtId="166" fontId="34" fillId="0" borderId="0" xfId="0" applyNumberFormat="1" applyFont="1" applyAlignment="1">
      <alignment horizontal="left"/>
    </xf>
    <xf numFmtId="49" fontId="3" fillId="0" borderId="0" xfId="0" applyNumberFormat="1" applyFont="1" applyAlignment="1"/>
    <xf numFmtId="166" fontId="3" fillId="0" borderId="0" xfId="0" applyNumberFormat="1" applyFont="1" applyAlignment="1"/>
    <xf numFmtId="49" fontId="8" fillId="0" borderId="0" xfId="0" applyNumberFormat="1" applyFont="1" applyAlignment="1"/>
    <xf numFmtId="49" fontId="3" fillId="0" borderId="0" xfId="0" applyNumberFormat="1" applyFont="1" applyBorder="1" applyAlignment="1"/>
    <xf numFmtId="166" fontId="3" fillId="0" borderId="0" xfId="0" applyNumberFormat="1" applyFont="1" applyBorder="1" applyAlignment="1"/>
    <xf numFmtId="49" fontId="8" fillId="0" borderId="0" xfId="0" applyNumberFormat="1" applyFont="1" applyBorder="1" applyAlignment="1"/>
    <xf numFmtId="0" fontId="41" fillId="0" borderId="0" xfId="0" applyFont="1" applyAlignment="1">
      <alignment horizontal="left"/>
    </xf>
    <xf numFmtId="0" fontId="41" fillId="0" borderId="0" xfId="0" applyFont="1" applyBorder="1" applyAlignment="1">
      <alignment horizontal="left"/>
    </xf>
    <xf numFmtId="168" fontId="12" fillId="0" borderId="0" xfId="2" applyNumberFormat="1" applyFont="1" applyFill="1" applyBorder="1" applyAlignment="1">
      <alignment horizontal="right" wrapText="1"/>
    </xf>
    <xf numFmtId="0" fontId="13" fillId="0" borderId="0" xfId="2" applyFont="1" applyFill="1" applyBorder="1" applyAlignment="1">
      <alignment horizontal="left" wrapText="1"/>
    </xf>
    <xf numFmtId="168" fontId="12" fillId="8" borderId="0" xfId="3" applyNumberFormat="1" applyFont="1" applyFill="1" applyBorder="1" applyAlignment="1" applyProtection="1">
      <alignment horizontal="left" wrapText="1"/>
      <protection locked="0"/>
    </xf>
    <xf numFmtId="168" fontId="2" fillId="8" borderId="0" xfId="3" applyNumberFormat="1" applyFont="1" applyFill="1" applyBorder="1" applyAlignment="1" applyProtection="1">
      <alignment horizontal="left" wrapText="1"/>
      <protection locked="0"/>
    </xf>
    <xf numFmtId="168" fontId="12" fillId="0" borderId="0" xfId="3" applyNumberFormat="1" applyFont="1" applyFill="1" applyBorder="1" applyAlignment="1" applyProtection="1">
      <alignment horizontal="left" wrapText="1"/>
      <protection locked="0"/>
    </xf>
    <xf numFmtId="168" fontId="2" fillId="0" borderId="0" xfId="3" applyNumberFormat="1" applyFont="1" applyFill="1" applyBorder="1" applyAlignment="1" applyProtection="1">
      <alignment horizontal="left" wrapText="1"/>
      <protection locked="0"/>
    </xf>
    <xf numFmtId="0" fontId="26" fillId="10" borderId="0" xfId="0" applyFont="1" applyFill="1" applyAlignment="1">
      <alignment horizontal="left" vertical="center"/>
    </xf>
    <xf numFmtId="0" fontId="0" fillId="3" borderId="1" xfId="0" applyFont="1" applyFill="1" applyBorder="1" applyAlignment="1" applyProtection="1">
      <alignment horizontal="left" shrinkToFit="1"/>
      <protection locked="0"/>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shrinkToFit="1"/>
      <protection locked="0"/>
    </xf>
    <xf numFmtId="0" fontId="34" fillId="0" borderId="0" xfId="0" applyFont="1" applyFill="1" applyAlignment="1" applyProtection="1">
      <alignment horizontal="left" wrapText="1"/>
      <protection locked="0"/>
    </xf>
    <xf numFmtId="49" fontId="40" fillId="0" borderId="0" xfId="4" applyNumberFormat="1" applyFont="1" applyAlignment="1" applyProtection="1">
      <alignment horizontal="left"/>
      <protection locked="0"/>
    </xf>
    <xf numFmtId="49" fontId="39" fillId="0" borderId="0" xfId="4" applyNumberFormat="1" applyAlignment="1" applyProtection="1">
      <alignment horizontal="left"/>
      <protection locked="0"/>
    </xf>
    <xf numFmtId="0" fontId="39" fillId="0" borderId="0" xfId="4" applyAlignment="1"/>
    <xf numFmtId="49" fontId="40" fillId="0" borderId="0" xfId="4" applyNumberFormat="1" applyFont="1" applyAlignment="1" applyProtection="1">
      <alignment horizontal="left" wrapText="1"/>
      <protection locked="0"/>
    </xf>
    <xf numFmtId="49" fontId="39" fillId="0" borderId="0" xfId="4" applyNumberFormat="1" applyAlignment="1" applyProtection="1">
      <alignment horizontal="left" wrapText="1"/>
      <protection locked="0"/>
    </xf>
    <xf numFmtId="1" fontId="31" fillId="6" borderId="0" xfId="0" applyNumberFormat="1" applyFont="1" applyFill="1" applyAlignment="1" applyProtection="1">
      <alignment horizontal="center" vertical="center" wrapText="1"/>
      <protection locked="0"/>
    </xf>
    <xf numFmtId="0" fontId="0" fillId="0" borderId="0" xfId="0" applyAlignment="1"/>
    <xf numFmtId="0" fontId="13" fillId="0" borderId="0" xfId="2" applyFont="1" applyFill="1" applyBorder="1" applyAlignment="1">
      <alignment horizontal="left" wrapText="1"/>
    </xf>
    <xf numFmtId="0" fontId="0" fillId="0" borderId="0" xfId="0" applyAlignment="1">
      <alignment wrapText="1"/>
    </xf>
    <xf numFmtId="0" fontId="3" fillId="0" borderId="0" xfId="0" applyFont="1" applyAlignment="1" applyProtection="1">
      <alignment horizontal="left" wrapText="1"/>
      <protection locked="0"/>
    </xf>
    <xf numFmtId="0" fontId="29" fillId="0" borderId="0" xfId="0" applyFont="1" applyAlignment="1" applyProtection="1">
      <alignment horizontal="left" wrapText="1"/>
      <protection locked="0"/>
    </xf>
  </cellXfs>
  <cellStyles count="10">
    <cellStyle name="Hyperlink" xfId="4" builtinId="8"/>
    <cellStyle name="Normal" xfId="0" builtinId="0"/>
    <cellStyle name="Normal 2" xfId="5"/>
    <cellStyle name="Normal 3" xfId="6"/>
    <cellStyle name="Normal 4" xfId="7"/>
    <cellStyle name="Normal 5" xfId="8"/>
    <cellStyle name="Normal 6" xfId="9"/>
    <cellStyle name="Normal_NOx" xfId="1"/>
    <cellStyle name="Normal_Sheet1" xfId="2"/>
    <cellStyle name="Normal_Sheet5" xfId="3"/>
  </cellStyles>
  <dxfs count="1">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fr-FR"/>
              <a:t>Internal</a:t>
            </a:r>
            <a:r>
              <a:rPr lang="fr-FR" baseline="0"/>
              <a:t> Flow</a:t>
            </a:r>
            <a:endParaRPr lang="fr-FR"/>
          </a:p>
        </c:rich>
      </c:tx>
      <c:layout>
        <c:manualLayout>
          <c:xMode val="edge"/>
          <c:yMode val="edge"/>
          <c:x val="0.4457655537280264"/>
          <c:y val="3.2520454301854282E-2"/>
        </c:manualLayout>
      </c:layout>
      <c:overlay val="0"/>
      <c:spPr>
        <a:noFill/>
        <a:ln w="25400">
          <a:noFill/>
        </a:ln>
      </c:spPr>
    </c:title>
    <c:autoTitleDeleted val="0"/>
    <c:plotArea>
      <c:layout>
        <c:manualLayout>
          <c:layoutTarget val="inner"/>
          <c:xMode val="edge"/>
          <c:yMode val="edge"/>
          <c:x val="0.19316507328214477"/>
          <c:y val="0.15447215793380786"/>
          <c:w val="0.7845473745613265"/>
          <c:h val="0.60975851815976789"/>
        </c:manualLayout>
      </c:layout>
      <c:barChart>
        <c:barDir val="col"/>
        <c:grouping val="clustered"/>
        <c:varyColors val="0"/>
        <c:ser>
          <c:idx val="0"/>
          <c:order val="0"/>
          <c:tx>
            <c:strRef>
              <c:f>'Internal Flow'!$D$30:$AO$30</c:f>
              <c:strCache>
                <c:ptCount val="1"/>
                <c:pt idx="0">
                  <c:v>1990 1995 1996 1997 1998 1999 2000 2001 2002 2003 2004 2005 2006 2007 2008 2009 2010 2011 2012</c:v>
                </c:pt>
              </c:strCache>
            </c:strRef>
          </c:tx>
          <c:invertIfNegative val="0"/>
          <c:cat>
            <c:numRef>
              <c:f>('Internal Flow'!$D$30,'Internal Flow'!$F$30,'Internal Flow'!$H$30,'Internal Flow'!$J$30,'Internal Flow'!$L$30,'Internal Flow'!$N$30,'Internal Flow'!$P$30,'Internal Flow'!$R$30,'Internal Flow'!$T$30,'Internal Flow'!$V$30,'Internal Flow'!$X$30,'Internal Flow'!$Z$30,'Internal Flow'!$AB$30,'Internal Flow'!$AD$30,'Internal Flow'!$AF$30,'Internal Flow'!$AH$30,'Internal Flow'!$AJ$30,'Internal Flow'!$AL$30,'Internal Flow'!$AN$30)</c:f>
              <c:numCache>
                <c:formatCode>General</c:formatCode>
                <c:ptCount val="19"/>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numCache>
            </c:numRef>
          </c:cat>
          <c:val>
            <c:numRef>
              <c:f>('Internal Flow'!$D$29,'Internal Flow'!$F$29,'Internal Flow'!$H$29,'Internal Flow'!$J$29,'Internal Flow'!$L$29,'Internal Flow'!$N$29,'Internal Flow'!$P$29,'Internal Flow'!$R$29,'Internal Flow'!$T$29,'Internal Flow'!$V$29,'Internal Flow'!$X$29,'Internal Flow'!$Z$29,'Internal Flow'!$AB$29,'Internal Flow'!$AD$29,'Internal Flow'!$AF$29,'Internal Flow'!$AH$29,'Internal Flow'!$AJ$29,'Internal Flow'!$AL$29,'Internal Flow'!$AN$29,'Internal Flow'!$AP$29)</c:f>
              <c:numCache>
                <c:formatCode>0</c:formatCode>
                <c:ptCount val="20"/>
                <c:pt idx="0">
                  <c:v>0</c:v>
                </c:pt>
                <c:pt idx="1">
                  <c:v>0</c:v>
                </c:pt>
                <c:pt idx="2" formatCode="General">
                  <c:v>0</c:v>
                </c:pt>
                <c:pt idx="3" formatCode="General">
                  <c:v>0</c:v>
                </c:pt>
                <c:pt idx="4" formatCode="General">
                  <c:v>0</c:v>
                </c:pt>
                <c:pt idx="5" formatCode="General">
                  <c:v>0</c:v>
                </c:pt>
                <c:pt idx="6" formatCode="General">
                  <c:v>11000</c:v>
                </c:pt>
                <c:pt idx="7" formatCode="General">
                  <c:v>10000</c:v>
                </c:pt>
                <c:pt idx="8" formatCode="General">
                  <c:v>10000</c:v>
                </c:pt>
                <c:pt idx="9" formatCode="General">
                  <c:v>11000</c:v>
                </c:pt>
                <c:pt idx="10" formatCode="General">
                  <c:v>11000</c:v>
                </c:pt>
                <c:pt idx="11" formatCode="General">
                  <c:v>11000</c:v>
                </c:pt>
                <c:pt idx="12" formatCode="General">
                  <c:v>12400</c:v>
                </c:pt>
                <c:pt idx="13" formatCode="General">
                  <c:v>12400</c:v>
                </c:pt>
                <c:pt idx="14" formatCode="General">
                  <c:v>12400</c:v>
                </c:pt>
                <c:pt idx="15" formatCode="General">
                  <c:v>12400</c:v>
                </c:pt>
                <c:pt idx="16" formatCode="General">
                  <c:v>12400</c:v>
                </c:pt>
                <c:pt idx="17" formatCode="General">
                  <c:v>12400</c:v>
                </c:pt>
                <c:pt idx="18" formatCode="General">
                  <c:v>12400</c:v>
                </c:pt>
              </c:numCache>
            </c:numRef>
          </c:val>
        </c:ser>
        <c:dLbls>
          <c:showLegendKey val="0"/>
          <c:showVal val="0"/>
          <c:showCatName val="0"/>
          <c:showSerName val="0"/>
          <c:showPercent val="0"/>
          <c:showBubbleSize val="0"/>
        </c:dLbls>
        <c:gapWidth val="30"/>
        <c:axId val="133839872"/>
        <c:axId val="195133440"/>
      </c:barChart>
      <c:catAx>
        <c:axId val="133839872"/>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fr-FR"/>
                  <a:t>Time (year)</a:t>
                </a:r>
              </a:p>
            </c:rich>
          </c:tx>
          <c:layout>
            <c:manualLayout>
              <c:xMode val="edge"/>
              <c:yMode val="edge"/>
              <c:x val="0.85289809279962392"/>
              <c:y val="0.894312493300992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95133440"/>
        <c:crosses val="autoZero"/>
        <c:auto val="1"/>
        <c:lblAlgn val="ctr"/>
        <c:lblOffset val="100"/>
        <c:tickLblSkip val="1"/>
        <c:tickMarkSkip val="1"/>
        <c:noMultiLvlLbl val="0"/>
      </c:catAx>
      <c:valAx>
        <c:axId val="19513344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Quantity (mio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a:t>
                </a:r>
              </a:p>
            </c:rich>
          </c:tx>
          <c:layout>
            <c:manualLayout>
              <c:xMode val="edge"/>
              <c:yMode val="edge"/>
              <c:x val="5.3491866447363173E-2"/>
              <c:y val="0.247968464051638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8398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352425</xdr:colOff>
      <xdr:row>9</xdr:row>
      <xdr:rowOff>0</xdr:rowOff>
    </xdr:from>
    <xdr:to>
      <xdr:col>31</xdr:col>
      <xdr:colOff>130969</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89647</xdr:colOff>
      <xdr:row>23</xdr:row>
      <xdr:rowOff>116681</xdr:rowOff>
    </xdr:from>
    <xdr:to>
      <xdr:col>31</xdr:col>
      <xdr:colOff>111919</xdr:colOff>
      <xdr:row>24</xdr:row>
      <xdr:rowOff>134470</xdr:rowOff>
    </xdr:to>
    <xdr:sp macro="" textlink="">
      <xdr:nvSpPr>
        <xdr:cNvPr id="3" name="Text Box 3"/>
        <xdr:cNvSpPr txBox="1">
          <a:spLocks noChangeArrowheads="1"/>
        </xdr:cNvSpPr>
      </xdr:nvSpPr>
      <xdr:spPr bwMode="auto">
        <a:xfrm>
          <a:off x="7770607" y="3606641"/>
          <a:ext cx="3184572" cy="177809"/>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unstats.un.org/unsd/environment/questionnaire2013.html" TargetMode="External"/><Relationship Id="rId2" Type="http://schemas.openxmlformats.org/officeDocument/2006/relationships/hyperlink" Target="http://ec.europa.eu/eurostat/web/waste/data/database" TargetMode="External"/><Relationship Id="rId1" Type="http://schemas.openxmlformats.org/officeDocument/2006/relationships/hyperlink" Target="http://unstats.un.org/unsd/environment/questionnaire2013.html"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ec.europa.eu/eurostat/web/waste/data/databa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224"/>
  <sheetViews>
    <sheetView zoomScale="85" zoomScaleNormal="85" workbookViewId="0">
      <pane xSplit="2" ySplit="4" topLeftCell="C5" activePane="bottomRight" state="frozen"/>
      <selection pane="topRight" activeCell="C1" sqref="C1"/>
      <selection pane="bottomLeft" activeCell="A5" sqref="A5"/>
      <selection pane="bottomRight" activeCell="C5" sqref="C5"/>
    </sheetView>
  </sheetViews>
  <sheetFormatPr defaultRowHeight="13.2" x14ac:dyDescent="0.25"/>
  <cols>
    <col min="1" max="1" width="4.109375" customWidth="1"/>
    <col min="2" max="2" width="17" customWidth="1"/>
    <col min="4" max="4" width="4.109375" customWidth="1"/>
    <col min="5" max="5" width="4.5546875" customWidth="1"/>
    <col min="6" max="6" width="8.44140625" customWidth="1"/>
    <col min="7" max="7" width="4.44140625" customWidth="1"/>
    <col min="8" max="20" width="6.33203125" customWidth="1"/>
    <col min="21" max="21" width="8.88671875" customWidth="1"/>
    <col min="22" max="22" width="4.44140625" customWidth="1"/>
    <col min="23" max="23" width="5" customWidth="1"/>
    <col min="24" max="24" width="8.33203125" customWidth="1"/>
    <col min="25" max="25" width="4.44140625" customWidth="1"/>
    <col min="26" max="26" width="6.33203125" customWidth="1"/>
    <col min="27" max="27" width="8.33203125" customWidth="1"/>
    <col min="28" max="28" width="4.44140625" customWidth="1"/>
    <col min="29" max="29" width="6" customWidth="1"/>
    <col min="30" max="30" width="8.5546875" customWidth="1"/>
    <col min="31" max="31" width="4.44140625" customWidth="1"/>
    <col min="32" max="32" width="6.44140625" customWidth="1"/>
    <col min="33" max="33" width="8.88671875" customWidth="1"/>
    <col min="34" max="34" width="4.6640625" customWidth="1"/>
    <col min="35" max="35" width="6.6640625" customWidth="1"/>
    <col min="36" max="36" width="8.6640625" customWidth="1"/>
    <col min="37" max="37" width="4.33203125" customWidth="1"/>
    <col min="38" max="44" width="5.44140625" customWidth="1"/>
    <col min="257" max="257" width="4.109375" customWidth="1"/>
    <col min="258" max="258" width="17" customWidth="1"/>
    <col min="260" max="260" width="4.109375" customWidth="1"/>
    <col min="261" max="261" width="4.5546875" customWidth="1"/>
    <col min="262" max="262" width="8.44140625" customWidth="1"/>
    <col min="263" max="263" width="4.44140625" customWidth="1"/>
    <col min="264" max="276" width="6.33203125" customWidth="1"/>
    <col min="277" max="277" width="8.88671875" customWidth="1"/>
    <col min="278" max="278" width="4.44140625" customWidth="1"/>
    <col min="279" max="279" width="5" customWidth="1"/>
    <col min="280" max="280" width="8.33203125" customWidth="1"/>
    <col min="281" max="281" width="4.44140625" customWidth="1"/>
    <col min="282" max="282" width="6.33203125" customWidth="1"/>
    <col min="283" max="283" width="8.33203125" customWidth="1"/>
    <col min="284" max="284" width="4.44140625" customWidth="1"/>
    <col min="285" max="285" width="6" customWidth="1"/>
    <col min="286" max="286" width="8.5546875" customWidth="1"/>
    <col min="287" max="287" width="4.44140625" customWidth="1"/>
    <col min="288" max="288" width="6.44140625" customWidth="1"/>
    <col min="289" max="289" width="8.88671875" customWidth="1"/>
    <col min="290" max="290" width="4.6640625" customWidth="1"/>
    <col min="291" max="291" width="6.6640625" customWidth="1"/>
    <col min="292" max="292" width="8.6640625" customWidth="1"/>
    <col min="293" max="293" width="4.33203125" customWidth="1"/>
    <col min="294" max="300" width="5.44140625" customWidth="1"/>
    <col min="513" max="513" width="4.109375" customWidth="1"/>
    <col min="514" max="514" width="17" customWidth="1"/>
    <col min="516" max="516" width="4.109375" customWidth="1"/>
    <col min="517" max="517" width="4.5546875" customWidth="1"/>
    <col min="518" max="518" width="8.44140625" customWidth="1"/>
    <col min="519" max="519" width="4.44140625" customWidth="1"/>
    <col min="520" max="532" width="6.33203125" customWidth="1"/>
    <col min="533" max="533" width="8.88671875" customWidth="1"/>
    <col min="534" max="534" width="4.44140625" customWidth="1"/>
    <col min="535" max="535" width="5" customWidth="1"/>
    <col min="536" max="536" width="8.33203125" customWidth="1"/>
    <col min="537" max="537" width="4.44140625" customWidth="1"/>
    <col min="538" max="538" width="6.33203125" customWidth="1"/>
    <col min="539" max="539" width="8.33203125" customWidth="1"/>
    <col min="540" max="540" width="4.44140625" customWidth="1"/>
    <col min="541" max="541" width="6" customWidth="1"/>
    <col min="542" max="542" width="8.5546875" customWidth="1"/>
    <col min="543" max="543" width="4.44140625" customWidth="1"/>
    <col min="544" max="544" width="6.44140625" customWidth="1"/>
    <col min="545" max="545" width="8.88671875" customWidth="1"/>
    <col min="546" max="546" width="4.6640625" customWidth="1"/>
    <col min="547" max="547" width="6.6640625" customWidth="1"/>
    <col min="548" max="548" width="8.6640625" customWidth="1"/>
    <col min="549" max="549" width="4.33203125" customWidth="1"/>
    <col min="550" max="556" width="5.44140625" customWidth="1"/>
    <col min="769" max="769" width="4.109375" customWidth="1"/>
    <col min="770" max="770" width="17" customWidth="1"/>
    <col min="772" max="772" width="4.109375" customWidth="1"/>
    <col min="773" max="773" width="4.5546875" customWidth="1"/>
    <col min="774" max="774" width="8.44140625" customWidth="1"/>
    <col min="775" max="775" width="4.44140625" customWidth="1"/>
    <col min="776" max="788" width="6.33203125" customWidth="1"/>
    <col min="789" max="789" width="8.88671875" customWidth="1"/>
    <col min="790" max="790" width="4.44140625" customWidth="1"/>
    <col min="791" max="791" width="5" customWidth="1"/>
    <col min="792" max="792" width="8.33203125" customWidth="1"/>
    <col min="793" max="793" width="4.44140625" customWidth="1"/>
    <col min="794" max="794" width="6.33203125" customWidth="1"/>
    <col min="795" max="795" width="8.33203125" customWidth="1"/>
    <col min="796" max="796" width="4.44140625" customWidth="1"/>
    <col min="797" max="797" width="6" customWidth="1"/>
    <col min="798" max="798" width="8.5546875" customWidth="1"/>
    <col min="799" max="799" width="4.44140625" customWidth="1"/>
    <col min="800" max="800" width="6.44140625" customWidth="1"/>
    <col min="801" max="801" width="8.88671875" customWidth="1"/>
    <col min="802" max="802" width="4.6640625" customWidth="1"/>
    <col min="803" max="803" width="6.6640625" customWidth="1"/>
    <col min="804" max="804" width="8.6640625" customWidth="1"/>
    <col min="805" max="805" width="4.33203125" customWidth="1"/>
    <col min="806" max="812" width="5.44140625" customWidth="1"/>
    <col min="1025" max="1025" width="4.109375" customWidth="1"/>
    <col min="1026" max="1026" width="17" customWidth="1"/>
    <col min="1028" max="1028" width="4.109375" customWidth="1"/>
    <col min="1029" max="1029" width="4.5546875" customWidth="1"/>
    <col min="1030" max="1030" width="8.44140625" customWidth="1"/>
    <col min="1031" max="1031" width="4.44140625" customWidth="1"/>
    <col min="1032" max="1044" width="6.33203125" customWidth="1"/>
    <col min="1045" max="1045" width="8.88671875" customWidth="1"/>
    <col min="1046" max="1046" width="4.44140625" customWidth="1"/>
    <col min="1047" max="1047" width="5" customWidth="1"/>
    <col min="1048" max="1048" width="8.33203125" customWidth="1"/>
    <col min="1049" max="1049" width="4.44140625" customWidth="1"/>
    <col min="1050" max="1050" width="6.33203125" customWidth="1"/>
    <col min="1051" max="1051" width="8.33203125" customWidth="1"/>
    <col min="1052" max="1052" width="4.44140625" customWidth="1"/>
    <col min="1053" max="1053" width="6" customWidth="1"/>
    <col min="1054" max="1054" width="8.5546875" customWidth="1"/>
    <col min="1055" max="1055" width="4.44140625" customWidth="1"/>
    <col min="1056" max="1056" width="6.44140625" customWidth="1"/>
    <col min="1057" max="1057" width="8.88671875" customWidth="1"/>
    <col min="1058" max="1058" width="4.6640625" customWidth="1"/>
    <col min="1059" max="1059" width="6.6640625" customWidth="1"/>
    <col min="1060" max="1060" width="8.6640625" customWidth="1"/>
    <col min="1061" max="1061" width="4.33203125" customWidth="1"/>
    <col min="1062" max="1068" width="5.44140625" customWidth="1"/>
    <col min="1281" max="1281" width="4.109375" customWidth="1"/>
    <col min="1282" max="1282" width="17" customWidth="1"/>
    <col min="1284" max="1284" width="4.109375" customWidth="1"/>
    <col min="1285" max="1285" width="4.5546875" customWidth="1"/>
    <col min="1286" max="1286" width="8.44140625" customWidth="1"/>
    <col min="1287" max="1287" width="4.44140625" customWidth="1"/>
    <col min="1288" max="1300" width="6.33203125" customWidth="1"/>
    <col min="1301" max="1301" width="8.88671875" customWidth="1"/>
    <col min="1302" max="1302" width="4.44140625" customWidth="1"/>
    <col min="1303" max="1303" width="5" customWidth="1"/>
    <col min="1304" max="1304" width="8.33203125" customWidth="1"/>
    <col min="1305" max="1305" width="4.44140625" customWidth="1"/>
    <col min="1306" max="1306" width="6.33203125" customWidth="1"/>
    <col min="1307" max="1307" width="8.33203125" customWidth="1"/>
    <col min="1308" max="1308" width="4.44140625" customWidth="1"/>
    <col min="1309" max="1309" width="6" customWidth="1"/>
    <col min="1310" max="1310" width="8.5546875" customWidth="1"/>
    <col min="1311" max="1311" width="4.44140625" customWidth="1"/>
    <col min="1312" max="1312" width="6.44140625" customWidth="1"/>
    <col min="1313" max="1313" width="8.88671875" customWidth="1"/>
    <col min="1314" max="1314" width="4.6640625" customWidth="1"/>
    <col min="1315" max="1315" width="6.6640625" customWidth="1"/>
    <col min="1316" max="1316" width="8.6640625" customWidth="1"/>
    <col min="1317" max="1317" width="4.33203125" customWidth="1"/>
    <col min="1318" max="1324" width="5.44140625" customWidth="1"/>
    <col min="1537" max="1537" width="4.109375" customWidth="1"/>
    <col min="1538" max="1538" width="17" customWidth="1"/>
    <col min="1540" max="1540" width="4.109375" customWidth="1"/>
    <col min="1541" max="1541" width="4.5546875" customWidth="1"/>
    <col min="1542" max="1542" width="8.44140625" customWidth="1"/>
    <col min="1543" max="1543" width="4.44140625" customWidth="1"/>
    <col min="1544" max="1556" width="6.33203125" customWidth="1"/>
    <col min="1557" max="1557" width="8.88671875" customWidth="1"/>
    <col min="1558" max="1558" width="4.44140625" customWidth="1"/>
    <col min="1559" max="1559" width="5" customWidth="1"/>
    <col min="1560" max="1560" width="8.33203125" customWidth="1"/>
    <col min="1561" max="1561" width="4.44140625" customWidth="1"/>
    <col min="1562" max="1562" width="6.33203125" customWidth="1"/>
    <col min="1563" max="1563" width="8.33203125" customWidth="1"/>
    <col min="1564" max="1564" width="4.44140625" customWidth="1"/>
    <col min="1565" max="1565" width="6" customWidth="1"/>
    <col min="1566" max="1566" width="8.5546875" customWidth="1"/>
    <col min="1567" max="1567" width="4.44140625" customWidth="1"/>
    <col min="1568" max="1568" width="6.44140625" customWidth="1"/>
    <col min="1569" max="1569" width="8.88671875" customWidth="1"/>
    <col min="1570" max="1570" width="4.6640625" customWidth="1"/>
    <col min="1571" max="1571" width="6.6640625" customWidth="1"/>
    <col min="1572" max="1572" width="8.6640625" customWidth="1"/>
    <col min="1573" max="1573" width="4.33203125" customWidth="1"/>
    <col min="1574" max="1580" width="5.44140625" customWidth="1"/>
    <col min="1793" max="1793" width="4.109375" customWidth="1"/>
    <col min="1794" max="1794" width="17" customWidth="1"/>
    <col min="1796" max="1796" width="4.109375" customWidth="1"/>
    <col min="1797" max="1797" width="4.5546875" customWidth="1"/>
    <col min="1798" max="1798" width="8.44140625" customWidth="1"/>
    <col min="1799" max="1799" width="4.44140625" customWidth="1"/>
    <col min="1800" max="1812" width="6.33203125" customWidth="1"/>
    <col min="1813" max="1813" width="8.88671875" customWidth="1"/>
    <col min="1814" max="1814" width="4.44140625" customWidth="1"/>
    <col min="1815" max="1815" width="5" customWidth="1"/>
    <col min="1816" max="1816" width="8.33203125" customWidth="1"/>
    <col min="1817" max="1817" width="4.44140625" customWidth="1"/>
    <col min="1818" max="1818" width="6.33203125" customWidth="1"/>
    <col min="1819" max="1819" width="8.33203125" customWidth="1"/>
    <col min="1820" max="1820" width="4.44140625" customWidth="1"/>
    <col min="1821" max="1821" width="6" customWidth="1"/>
    <col min="1822" max="1822" width="8.5546875" customWidth="1"/>
    <col min="1823" max="1823" width="4.44140625" customWidth="1"/>
    <col min="1824" max="1824" width="6.44140625" customWidth="1"/>
    <col min="1825" max="1825" width="8.88671875" customWidth="1"/>
    <col min="1826" max="1826" width="4.6640625" customWidth="1"/>
    <col min="1827" max="1827" width="6.6640625" customWidth="1"/>
    <col min="1828" max="1828" width="8.6640625" customWidth="1"/>
    <col min="1829" max="1829" width="4.33203125" customWidth="1"/>
    <col min="1830" max="1836" width="5.44140625" customWidth="1"/>
    <col min="2049" max="2049" width="4.109375" customWidth="1"/>
    <col min="2050" max="2050" width="17" customWidth="1"/>
    <col min="2052" max="2052" width="4.109375" customWidth="1"/>
    <col min="2053" max="2053" width="4.5546875" customWidth="1"/>
    <col min="2054" max="2054" width="8.44140625" customWidth="1"/>
    <col min="2055" max="2055" width="4.44140625" customWidth="1"/>
    <col min="2056" max="2068" width="6.33203125" customWidth="1"/>
    <col min="2069" max="2069" width="8.88671875" customWidth="1"/>
    <col min="2070" max="2070" width="4.44140625" customWidth="1"/>
    <col min="2071" max="2071" width="5" customWidth="1"/>
    <col min="2072" max="2072" width="8.33203125" customWidth="1"/>
    <col min="2073" max="2073" width="4.44140625" customWidth="1"/>
    <col min="2074" max="2074" width="6.33203125" customWidth="1"/>
    <col min="2075" max="2075" width="8.33203125" customWidth="1"/>
    <col min="2076" max="2076" width="4.44140625" customWidth="1"/>
    <col min="2077" max="2077" width="6" customWidth="1"/>
    <col min="2078" max="2078" width="8.5546875" customWidth="1"/>
    <col min="2079" max="2079" width="4.44140625" customWidth="1"/>
    <col min="2080" max="2080" width="6.44140625" customWidth="1"/>
    <col min="2081" max="2081" width="8.88671875" customWidth="1"/>
    <col min="2082" max="2082" width="4.6640625" customWidth="1"/>
    <col min="2083" max="2083" width="6.6640625" customWidth="1"/>
    <col min="2084" max="2084" width="8.6640625" customWidth="1"/>
    <col min="2085" max="2085" width="4.33203125" customWidth="1"/>
    <col min="2086" max="2092" width="5.44140625" customWidth="1"/>
    <col min="2305" max="2305" width="4.109375" customWidth="1"/>
    <col min="2306" max="2306" width="17" customWidth="1"/>
    <col min="2308" max="2308" width="4.109375" customWidth="1"/>
    <col min="2309" max="2309" width="4.5546875" customWidth="1"/>
    <col min="2310" max="2310" width="8.44140625" customWidth="1"/>
    <col min="2311" max="2311" width="4.44140625" customWidth="1"/>
    <col min="2312" max="2324" width="6.33203125" customWidth="1"/>
    <col min="2325" max="2325" width="8.88671875" customWidth="1"/>
    <col min="2326" max="2326" width="4.44140625" customWidth="1"/>
    <col min="2327" max="2327" width="5" customWidth="1"/>
    <col min="2328" max="2328" width="8.33203125" customWidth="1"/>
    <col min="2329" max="2329" width="4.44140625" customWidth="1"/>
    <col min="2330" max="2330" width="6.33203125" customWidth="1"/>
    <col min="2331" max="2331" width="8.33203125" customWidth="1"/>
    <col min="2332" max="2332" width="4.44140625" customWidth="1"/>
    <col min="2333" max="2333" width="6" customWidth="1"/>
    <col min="2334" max="2334" width="8.5546875" customWidth="1"/>
    <col min="2335" max="2335" width="4.44140625" customWidth="1"/>
    <col min="2336" max="2336" width="6.44140625" customWidth="1"/>
    <col min="2337" max="2337" width="8.88671875" customWidth="1"/>
    <col min="2338" max="2338" width="4.6640625" customWidth="1"/>
    <col min="2339" max="2339" width="6.6640625" customWidth="1"/>
    <col min="2340" max="2340" width="8.6640625" customWidth="1"/>
    <col min="2341" max="2341" width="4.33203125" customWidth="1"/>
    <col min="2342" max="2348" width="5.44140625" customWidth="1"/>
    <col min="2561" max="2561" width="4.109375" customWidth="1"/>
    <col min="2562" max="2562" width="17" customWidth="1"/>
    <col min="2564" max="2564" width="4.109375" customWidth="1"/>
    <col min="2565" max="2565" width="4.5546875" customWidth="1"/>
    <col min="2566" max="2566" width="8.44140625" customWidth="1"/>
    <col min="2567" max="2567" width="4.44140625" customWidth="1"/>
    <col min="2568" max="2580" width="6.33203125" customWidth="1"/>
    <col min="2581" max="2581" width="8.88671875" customWidth="1"/>
    <col min="2582" max="2582" width="4.44140625" customWidth="1"/>
    <col min="2583" max="2583" width="5" customWidth="1"/>
    <col min="2584" max="2584" width="8.33203125" customWidth="1"/>
    <col min="2585" max="2585" width="4.44140625" customWidth="1"/>
    <col min="2586" max="2586" width="6.33203125" customWidth="1"/>
    <col min="2587" max="2587" width="8.33203125" customWidth="1"/>
    <col min="2588" max="2588" width="4.44140625" customWidth="1"/>
    <col min="2589" max="2589" width="6" customWidth="1"/>
    <col min="2590" max="2590" width="8.5546875" customWidth="1"/>
    <col min="2591" max="2591" width="4.44140625" customWidth="1"/>
    <col min="2592" max="2592" width="6.44140625" customWidth="1"/>
    <col min="2593" max="2593" width="8.88671875" customWidth="1"/>
    <col min="2594" max="2594" width="4.6640625" customWidth="1"/>
    <col min="2595" max="2595" width="6.6640625" customWidth="1"/>
    <col min="2596" max="2596" width="8.6640625" customWidth="1"/>
    <col min="2597" max="2597" width="4.33203125" customWidth="1"/>
    <col min="2598" max="2604" width="5.44140625" customWidth="1"/>
    <col min="2817" max="2817" width="4.109375" customWidth="1"/>
    <col min="2818" max="2818" width="17" customWidth="1"/>
    <col min="2820" max="2820" width="4.109375" customWidth="1"/>
    <col min="2821" max="2821" width="4.5546875" customWidth="1"/>
    <col min="2822" max="2822" width="8.44140625" customWidth="1"/>
    <col min="2823" max="2823" width="4.44140625" customWidth="1"/>
    <col min="2824" max="2836" width="6.33203125" customWidth="1"/>
    <col min="2837" max="2837" width="8.88671875" customWidth="1"/>
    <col min="2838" max="2838" width="4.44140625" customWidth="1"/>
    <col min="2839" max="2839" width="5" customWidth="1"/>
    <col min="2840" max="2840" width="8.33203125" customWidth="1"/>
    <col min="2841" max="2841" width="4.44140625" customWidth="1"/>
    <col min="2842" max="2842" width="6.33203125" customWidth="1"/>
    <col min="2843" max="2843" width="8.33203125" customWidth="1"/>
    <col min="2844" max="2844" width="4.44140625" customWidth="1"/>
    <col min="2845" max="2845" width="6" customWidth="1"/>
    <col min="2846" max="2846" width="8.5546875" customWidth="1"/>
    <col min="2847" max="2847" width="4.44140625" customWidth="1"/>
    <col min="2848" max="2848" width="6.44140625" customWidth="1"/>
    <col min="2849" max="2849" width="8.88671875" customWidth="1"/>
    <col min="2850" max="2850" width="4.6640625" customWidth="1"/>
    <col min="2851" max="2851" width="6.6640625" customWidth="1"/>
    <col min="2852" max="2852" width="8.6640625" customWidth="1"/>
    <col min="2853" max="2853" width="4.33203125" customWidth="1"/>
    <col min="2854" max="2860" width="5.44140625" customWidth="1"/>
    <col min="3073" max="3073" width="4.109375" customWidth="1"/>
    <col min="3074" max="3074" width="17" customWidth="1"/>
    <col min="3076" max="3076" width="4.109375" customWidth="1"/>
    <col min="3077" max="3077" width="4.5546875" customWidth="1"/>
    <col min="3078" max="3078" width="8.44140625" customWidth="1"/>
    <col min="3079" max="3079" width="4.44140625" customWidth="1"/>
    <col min="3080" max="3092" width="6.33203125" customWidth="1"/>
    <col min="3093" max="3093" width="8.88671875" customWidth="1"/>
    <col min="3094" max="3094" width="4.44140625" customWidth="1"/>
    <col min="3095" max="3095" width="5" customWidth="1"/>
    <col min="3096" max="3096" width="8.33203125" customWidth="1"/>
    <col min="3097" max="3097" width="4.44140625" customWidth="1"/>
    <col min="3098" max="3098" width="6.33203125" customWidth="1"/>
    <col min="3099" max="3099" width="8.33203125" customWidth="1"/>
    <col min="3100" max="3100" width="4.44140625" customWidth="1"/>
    <col min="3101" max="3101" width="6" customWidth="1"/>
    <col min="3102" max="3102" width="8.5546875" customWidth="1"/>
    <col min="3103" max="3103" width="4.44140625" customWidth="1"/>
    <col min="3104" max="3104" width="6.44140625" customWidth="1"/>
    <col min="3105" max="3105" width="8.88671875" customWidth="1"/>
    <col min="3106" max="3106" width="4.6640625" customWidth="1"/>
    <col min="3107" max="3107" width="6.6640625" customWidth="1"/>
    <col min="3108" max="3108" width="8.6640625" customWidth="1"/>
    <col min="3109" max="3109" width="4.33203125" customWidth="1"/>
    <col min="3110" max="3116" width="5.44140625" customWidth="1"/>
    <col min="3329" max="3329" width="4.109375" customWidth="1"/>
    <col min="3330" max="3330" width="17" customWidth="1"/>
    <col min="3332" max="3332" width="4.109375" customWidth="1"/>
    <col min="3333" max="3333" width="4.5546875" customWidth="1"/>
    <col min="3334" max="3334" width="8.44140625" customWidth="1"/>
    <col min="3335" max="3335" width="4.44140625" customWidth="1"/>
    <col min="3336" max="3348" width="6.33203125" customWidth="1"/>
    <col min="3349" max="3349" width="8.88671875" customWidth="1"/>
    <col min="3350" max="3350" width="4.44140625" customWidth="1"/>
    <col min="3351" max="3351" width="5" customWidth="1"/>
    <col min="3352" max="3352" width="8.33203125" customWidth="1"/>
    <col min="3353" max="3353" width="4.44140625" customWidth="1"/>
    <col min="3354" max="3354" width="6.33203125" customWidth="1"/>
    <col min="3355" max="3355" width="8.33203125" customWidth="1"/>
    <col min="3356" max="3356" width="4.44140625" customWidth="1"/>
    <col min="3357" max="3357" width="6" customWidth="1"/>
    <col min="3358" max="3358" width="8.5546875" customWidth="1"/>
    <col min="3359" max="3359" width="4.44140625" customWidth="1"/>
    <col min="3360" max="3360" width="6.44140625" customWidth="1"/>
    <col min="3361" max="3361" width="8.88671875" customWidth="1"/>
    <col min="3362" max="3362" width="4.6640625" customWidth="1"/>
    <col min="3363" max="3363" width="6.6640625" customWidth="1"/>
    <col min="3364" max="3364" width="8.6640625" customWidth="1"/>
    <col min="3365" max="3365" width="4.33203125" customWidth="1"/>
    <col min="3366" max="3372" width="5.44140625" customWidth="1"/>
    <col min="3585" max="3585" width="4.109375" customWidth="1"/>
    <col min="3586" max="3586" width="17" customWidth="1"/>
    <col min="3588" max="3588" width="4.109375" customWidth="1"/>
    <col min="3589" max="3589" width="4.5546875" customWidth="1"/>
    <col min="3590" max="3590" width="8.44140625" customWidth="1"/>
    <col min="3591" max="3591" width="4.44140625" customWidth="1"/>
    <col min="3592" max="3604" width="6.33203125" customWidth="1"/>
    <col min="3605" max="3605" width="8.88671875" customWidth="1"/>
    <col min="3606" max="3606" width="4.44140625" customWidth="1"/>
    <col min="3607" max="3607" width="5" customWidth="1"/>
    <col min="3608" max="3608" width="8.33203125" customWidth="1"/>
    <col min="3609" max="3609" width="4.44140625" customWidth="1"/>
    <col min="3610" max="3610" width="6.33203125" customWidth="1"/>
    <col min="3611" max="3611" width="8.33203125" customWidth="1"/>
    <col min="3612" max="3612" width="4.44140625" customWidth="1"/>
    <col min="3613" max="3613" width="6" customWidth="1"/>
    <col min="3614" max="3614" width="8.5546875" customWidth="1"/>
    <col min="3615" max="3615" width="4.44140625" customWidth="1"/>
    <col min="3616" max="3616" width="6.44140625" customWidth="1"/>
    <col min="3617" max="3617" width="8.88671875" customWidth="1"/>
    <col min="3618" max="3618" width="4.6640625" customWidth="1"/>
    <col min="3619" max="3619" width="6.6640625" customWidth="1"/>
    <col min="3620" max="3620" width="8.6640625" customWidth="1"/>
    <col min="3621" max="3621" width="4.33203125" customWidth="1"/>
    <col min="3622" max="3628" width="5.44140625" customWidth="1"/>
    <col min="3841" max="3841" width="4.109375" customWidth="1"/>
    <col min="3842" max="3842" width="17" customWidth="1"/>
    <col min="3844" max="3844" width="4.109375" customWidth="1"/>
    <col min="3845" max="3845" width="4.5546875" customWidth="1"/>
    <col min="3846" max="3846" width="8.44140625" customWidth="1"/>
    <col min="3847" max="3847" width="4.44140625" customWidth="1"/>
    <col min="3848" max="3860" width="6.33203125" customWidth="1"/>
    <col min="3861" max="3861" width="8.88671875" customWidth="1"/>
    <col min="3862" max="3862" width="4.44140625" customWidth="1"/>
    <col min="3863" max="3863" width="5" customWidth="1"/>
    <col min="3864" max="3864" width="8.33203125" customWidth="1"/>
    <col min="3865" max="3865" width="4.44140625" customWidth="1"/>
    <col min="3866" max="3866" width="6.33203125" customWidth="1"/>
    <col min="3867" max="3867" width="8.33203125" customWidth="1"/>
    <col min="3868" max="3868" width="4.44140625" customWidth="1"/>
    <col min="3869" max="3869" width="6" customWidth="1"/>
    <col min="3870" max="3870" width="8.5546875" customWidth="1"/>
    <col min="3871" max="3871" width="4.44140625" customWidth="1"/>
    <col min="3872" max="3872" width="6.44140625" customWidth="1"/>
    <col min="3873" max="3873" width="8.88671875" customWidth="1"/>
    <col min="3874" max="3874" width="4.6640625" customWidth="1"/>
    <col min="3875" max="3875" width="6.6640625" customWidth="1"/>
    <col min="3876" max="3876" width="8.6640625" customWidth="1"/>
    <col min="3877" max="3877" width="4.33203125" customWidth="1"/>
    <col min="3878" max="3884" width="5.44140625" customWidth="1"/>
    <col min="4097" max="4097" width="4.109375" customWidth="1"/>
    <col min="4098" max="4098" width="17" customWidth="1"/>
    <col min="4100" max="4100" width="4.109375" customWidth="1"/>
    <col min="4101" max="4101" width="4.5546875" customWidth="1"/>
    <col min="4102" max="4102" width="8.44140625" customWidth="1"/>
    <col min="4103" max="4103" width="4.44140625" customWidth="1"/>
    <col min="4104" max="4116" width="6.33203125" customWidth="1"/>
    <col min="4117" max="4117" width="8.88671875" customWidth="1"/>
    <col min="4118" max="4118" width="4.44140625" customWidth="1"/>
    <col min="4119" max="4119" width="5" customWidth="1"/>
    <col min="4120" max="4120" width="8.33203125" customWidth="1"/>
    <col min="4121" max="4121" width="4.44140625" customWidth="1"/>
    <col min="4122" max="4122" width="6.33203125" customWidth="1"/>
    <col min="4123" max="4123" width="8.33203125" customWidth="1"/>
    <col min="4124" max="4124" width="4.44140625" customWidth="1"/>
    <col min="4125" max="4125" width="6" customWidth="1"/>
    <col min="4126" max="4126" width="8.5546875" customWidth="1"/>
    <col min="4127" max="4127" width="4.44140625" customWidth="1"/>
    <col min="4128" max="4128" width="6.44140625" customWidth="1"/>
    <col min="4129" max="4129" width="8.88671875" customWidth="1"/>
    <col min="4130" max="4130" width="4.6640625" customWidth="1"/>
    <col min="4131" max="4131" width="6.6640625" customWidth="1"/>
    <col min="4132" max="4132" width="8.6640625" customWidth="1"/>
    <col min="4133" max="4133" width="4.33203125" customWidth="1"/>
    <col min="4134" max="4140" width="5.44140625" customWidth="1"/>
    <col min="4353" max="4353" width="4.109375" customWidth="1"/>
    <col min="4354" max="4354" width="17" customWidth="1"/>
    <col min="4356" max="4356" width="4.109375" customWidth="1"/>
    <col min="4357" max="4357" width="4.5546875" customWidth="1"/>
    <col min="4358" max="4358" width="8.44140625" customWidth="1"/>
    <col min="4359" max="4359" width="4.44140625" customWidth="1"/>
    <col min="4360" max="4372" width="6.33203125" customWidth="1"/>
    <col min="4373" max="4373" width="8.88671875" customWidth="1"/>
    <col min="4374" max="4374" width="4.44140625" customWidth="1"/>
    <col min="4375" max="4375" width="5" customWidth="1"/>
    <col min="4376" max="4376" width="8.33203125" customWidth="1"/>
    <col min="4377" max="4377" width="4.44140625" customWidth="1"/>
    <col min="4378" max="4378" width="6.33203125" customWidth="1"/>
    <col min="4379" max="4379" width="8.33203125" customWidth="1"/>
    <col min="4380" max="4380" width="4.44140625" customWidth="1"/>
    <col min="4381" max="4381" width="6" customWidth="1"/>
    <col min="4382" max="4382" width="8.5546875" customWidth="1"/>
    <col min="4383" max="4383" width="4.44140625" customWidth="1"/>
    <col min="4384" max="4384" width="6.44140625" customWidth="1"/>
    <col min="4385" max="4385" width="8.88671875" customWidth="1"/>
    <col min="4386" max="4386" width="4.6640625" customWidth="1"/>
    <col min="4387" max="4387" width="6.6640625" customWidth="1"/>
    <col min="4388" max="4388" width="8.6640625" customWidth="1"/>
    <col min="4389" max="4389" width="4.33203125" customWidth="1"/>
    <col min="4390" max="4396" width="5.44140625" customWidth="1"/>
    <col min="4609" max="4609" width="4.109375" customWidth="1"/>
    <col min="4610" max="4610" width="17" customWidth="1"/>
    <col min="4612" max="4612" width="4.109375" customWidth="1"/>
    <col min="4613" max="4613" width="4.5546875" customWidth="1"/>
    <col min="4614" max="4614" width="8.44140625" customWidth="1"/>
    <col min="4615" max="4615" width="4.44140625" customWidth="1"/>
    <col min="4616" max="4628" width="6.33203125" customWidth="1"/>
    <col min="4629" max="4629" width="8.88671875" customWidth="1"/>
    <col min="4630" max="4630" width="4.44140625" customWidth="1"/>
    <col min="4631" max="4631" width="5" customWidth="1"/>
    <col min="4632" max="4632" width="8.33203125" customWidth="1"/>
    <col min="4633" max="4633" width="4.44140625" customWidth="1"/>
    <col min="4634" max="4634" width="6.33203125" customWidth="1"/>
    <col min="4635" max="4635" width="8.33203125" customWidth="1"/>
    <col min="4636" max="4636" width="4.44140625" customWidth="1"/>
    <col min="4637" max="4637" width="6" customWidth="1"/>
    <col min="4638" max="4638" width="8.5546875" customWidth="1"/>
    <col min="4639" max="4639" width="4.44140625" customWidth="1"/>
    <col min="4640" max="4640" width="6.44140625" customWidth="1"/>
    <col min="4641" max="4641" width="8.88671875" customWidth="1"/>
    <col min="4642" max="4642" width="4.6640625" customWidth="1"/>
    <col min="4643" max="4643" width="6.6640625" customWidth="1"/>
    <col min="4644" max="4644" width="8.6640625" customWidth="1"/>
    <col min="4645" max="4645" width="4.33203125" customWidth="1"/>
    <col min="4646" max="4652" width="5.44140625" customWidth="1"/>
    <col min="4865" max="4865" width="4.109375" customWidth="1"/>
    <col min="4866" max="4866" width="17" customWidth="1"/>
    <col min="4868" max="4868" width="4.109375" customWidth="1"/>
    <col min="4869" max="4869" width="4.5546875" customWidth="1"/>
    <col min="4870" max="4870" width="8.44140625" customWidth="1"/>
    <col min="4871" max="4871" width="4.44140625" customWidth="1"/>
    <col min="4872" max="4884" width="6.33203125" customWidth="1"/>
    <col min="4885" max="4885" width="8.88671875" customWidth="1"/>
    <col min="4886" max="4886" width="4.44140625" customWidth="1"/>
    <col min="4887" max="4887" width="5" customWidth="1"/>
    <col min="4888" max="4888" width="8.33203125" customWidth="1"/>
    <col min="4889" max="4889" width="4.44140625" customWidth="1"/>
    <col min="4890" max="4890" width="6.33203125" customWidth="1"/>
    <col min="4891" max="4891" width="8.33203125" customWidth="1"/>
    <col min="4892" max="4892" width="4.44140625" customWidth="1"/>
    <col min="4893" max="4893" width="6" customWidth="1"/>
    <col min="4894" max="4894" width="8.5546875" customWidth="1"/>
    <col min="4895" max="4895" width="4.44140625" customWidth="1"/>
    <col min="4896" max="4896" width="6.44140625" customWidth="1"/>
    <col min="4897" max="4897" width="8.88671875" customWidth="1"/>
    <col min="4898" max="4898" width="4.6640625" customWidth="1"/>
    <col min="4899" max="4899" width="6.6640625" customWidth="1"/>
    <col min="4900" max="4900" width="8.6640625" customWidth="1"/>
    <col min="4901" max="4901" width="4.33203125" customWidth="1"/>
    <col min="4902" max="4908" width="5.44140625" customWidth="1"/>
    <col min="5121" max="5121" width="4.109375" customWidth="1"/>
    <col min="5122" max="5122" width="17" customWidth="1"/>
    <col min="5124" max="5124" width="4.109375" customWidth="1"/>
    <col min="5125" max="5125" width="4.5546875" customWidth="1"/>
    <col min="5126" max="5126" width="8.44140625" customWidth="1"/>
    <col min="5127" max="5127" width="4.44140625" customWidth="1"/>
    <col min="5128" max="5140" width="6.33203125" customWidth="1"/>
    <col min="5141" max="5141" width="8.88671875" customWidth="1"/>
    <col min="5142" max="5142" width="4.44140625" customWidth="1"/>
    <col min="5143" max="5143" width="5" customWidth="1"/>
    <col min="5144" max="5144" width="8.33203125" customWidth="1"/>
    <col min="5145" max="5145" width="4.44140625" customWidth="1"/>
    <col min="5146" max="5146" width="6.33203125" customWidth="1"/>
    <col min="5147" max="5147" width="8.33203125" customWidth="1"/>
    <col min="5148" max="5148" width="4.44140625" customWidth="1"/>
    <col min="5149" max="5149" width="6" customWidth="1"/>
    <col min="5150" max="5150" width="8.5546875" customWidth="1"/>
    <col min="5151" max="5151" width="4.44140625" customWidth="1"/>
    <col min="5152" max="5152" width="6.44140625" customWidth="1"/>
    <col min="5153" max="5153" width="8.88671875" customWidth="1"/>
    <col min="5154" max="5154" width="4.6640625" customWidth="1"/>
    <col min="5155" max="5155" width="6.6640625" customWidth="1"/>
    <col min="5156" max="5156" width="8.6640625" customWidth="1"/>
    <col min="5157" max="5157" width="4.33203125" customWidth="1"/>
    <col min="5158" max="5164" width="5.44140625" customWidth="1"/>
    <col min="5377" max="5377" width="4.109375" customWidth="1"/>
    <col min="5378" max="5378" width="17" customWidth="1"/>
    <col min="5380" max="5380" width="4.109375" customWidth="1"/>
    <col min="5381" max="5381" width="4.5546875" customWidth="1"/>
    <col min="5382" max="5382" width="8.44140625" customWidth="1"/>
    <col min="5383" max="5383" width="4.44140625" customWidth="1"/>
    <col min="5384" max="5396" width="6.33203125" customWidth="1"/>
    <col min="5397" max="5397" width="8.88671875" customWidth="1"/>
    <col min="5398" max="5398" width="4.44140625" customWidth="1"/>
    <col min="5399" max="5399" width="5" customWidth="1"/>
    <col min="5400" max="5400" width="8.33203125" customWidth="1"/>
    <col min="5401" max="5401" width="4.44140625" customWidth="1"/>
    <col min="5402" max="5402" width="6.33203125" customWidth="1"/>
    <col min="5403" max="5403" width="8.33203125" customWidth="1"/>
    <col min="5404" max="5404" width="4.44140625" customWidth="1"/>
    <col min="5405" max="5405" width="6" customWidth="1"/>
    <col min="5406" max="5406" width="8.5546875" customWidth="1"/>
    <col min="5407" max="5407" width="4.44140625" customWidth="1"/>
    <col min="5408" max="5408" width="6.44140625" customWidth="1"/>
    <col min="5409" max="5409" width="8.88671875" customWidth="1"/>
    <col min="5410" max="5410" width="4.6640625" customWidth="1"/>
    <col min="5411" max="5411" width="6.6640625" customWidth="1"/>
    <col min="5412" max="5412" width="8.6640625" customWidth="1"/>
    <col min="5413" max="5413" width="4.33203125" customWidth="1"/>
    <col min="5414" max="5420" width="5.44140625" customWidth="1"/>
    <col min="5633" max="5633" width="4.109375" customWidth="1"/>
    <col min="5634" max="5634" width="17" customWidth="1"/>
    <col min="5636" max="5636" width="4.109375" customWidth="1"/>
    <col min="5637" max="5637" width="4.5546875" customWidth="1"/>
    <col min="5638" max="5638" width="8.44140625" customWidth="1"/>
    <col min="5639" max="5639" width="4.44140625" customWidth="1"/>
    <col min="5640" max="5652" width="6.33203125" customWidth="1"/>
    <col min="5653" max="5653" width="8.88671875" customWidth="1"/>
    <col min="5654" max="5654" width="4.44140625" customWidth="1"/>
    <col min="5655" max="5655" width="5" customWidth="1"/>
    <col min="5656" max="5656" width="8.33203125" customWidth="1"/>
    <col min="5657" max="5657" width="4.44140625" customWidth="1"/>
    <col min="5658" max="5658" width="6.33203125" customWidth="1"/>
    <col min="5659" max="5659" width="8.33203125" customWidth="1"/>
    <col min="5660" max="5660" width="4.44140625" customWidth="1"/>
    <col min="5661" max="5661" width="6" customWidth="1"/>
    <col min="5662" max="5662" width="8.5546875" customWidth="1"/>
    <col min="5663" max="5663" width="4.44140625" customWidth="1"/>
    <col min="5664" max="5664" width="6.44140625" customWidth="1"/>
    <col min="5665" max="5665" width="8.88671875" customWidth="1"/>
    <col min="5666" max="5666" width="4.6640625" customWidth="1"/>
    <col min="5667" max="5667" width="6.6640625" customWidth="1"/>
    <col min="5668" max="5668" width="8.6640625" customWidth="1"/>
    <col min="5669" max="5669" width="4.33203125" customWidth="1"/>
    <col min="5670" max="5676" width="5.44140625" customWidth="1"/>
    <col min="5889" max="5889" width="4.109375" customWidth="1"/>
    <col min="5890" max="5890" width="17" customWidth="1"/>
    <col min="5892" max="5892" width="4.109375" customWidth="1"/>
    <col min="5893" max="5893" width="4.5546875" customWidth="1"/>
    <col min="5894" max="5894" width="8.44140625" customWidth="1"/>
    <col min="5895" max="5895" width="4.44140625" customWidth="1"/>
    <col min="5896" max="5908" width="6.33203125" customWidth="1"/>
    <col min="5909" max="5909" width="8.88671875" customWidth="1"/>
    <col min="5910" max="5910" width="4.44140625" customWidth="1"/>
    <col min="5911" max="5911" width="5" customWidth="1"/>
    <col min="5912" max="5912" width="8.33203125" customWidth="1"/>
    <col min="5913" max="5913" width="4.44140625" customWidth="1"/>
    <col min="5914" max="5914" width="6.33203125" customWidth="1"/>
    <col min="5915" max="5915" width="8.33203125" customWidth="1"/>
    <col min="5916" max="5916" width="4.44140625" customWidth="1"/>
    <col min="5917" max="5917" width="6" customWidth="1"/>
    <col min="5918" max="5918" width="8.5546875" customWidth="1"/>
    <col min="5919" max="5919" width="4.44140625" customWidth="1"/>
    <col min="5920" max="5920" width="6.44140625" customWidth="1"/>
    <col min="5921" max="5921" width="8.88671875" customWidth="1"/>
    <col min="5922" max="5922" width="4.6640625" customWidth="1"/>
    <col min="5923" max="5923" width="6.6640625" customWidth="1"/>
    <col min="5924" max="5924" width="8.6640625" customWidth="1"/>
    <col min="5925" max="5925" width="4.33203125" customWidth="1"/>
    <col min="5926" max="5932" width="5.44140625" customWidth="1"/>
    <col min="6145" max="6145" width="4.109375" customWidth="1"/>
    <col min="6146" max="6146" width="17" customWidth="1"/>
    <col min="6148" max="6148" width="4.109375" customWidth="1"/>
    <col min="6149" max="6149" width="4.5546875" customWidth="1"/>
    <col min="6150" max="6150" width="8.44140625" customWidth="1"/>
    <col min="6151" max="6151" width="4.44140625" customWidth="1"/>
    <col min="6152" max="6164" width="6.33203125" customWidth="1"/>
    <col min="6165" max="6165" width="8.88671875" customWidth="1"/>
    <col min="6166" max="6166" width="4.44140625" customWidth="1"/>
    <col min="6167" max="6167" width="5" customWidth="1"/>
    <col min="6168" max="6168" width="8.33203125" customWidth="1"/>
    <col min="6169" max="6169" width="4.44140625" customWidth="1"/>
    <col min="6170" max="6170" width="6.33203125" customWidth="1"/>
    <col min="6171" max="6171" width="8.33203125" customWidth="1"/>
    <col min="6172" max="6172" width="4.44140625" customWidth="1"/>
    <col min="6173" max="6173" width="6" customWidth="1"/>
    <col min="6174" max="6174" width="8.5546875" customWidth="1"/>
    <col min="6175" max="6175" width="4.44140625" customWidth="1"/>
    <col min="6176" max="6176" width="6.44140625" customWidth="1"/>
    <col min="6177" max="6177" width="8.88671875" customWidth="1"/>
    <col min="6178" max="6178" width="4.6640625" customWidth="1"/>
    <col min="6179" max="6179" width="6.6640625" customWidth="1"/>
    <col min="6180" max="6180" width="8.6640625" customWidth="1"/>
    <col min="6181" max="6181" width="4.33203125" customWidth="1"/>
    <col min="6182" max="6188" width="5.44140625" customWidth="1"/>
    <col min="6401" max="6401" width="4.109375" customWidth="1"/>
    <col min="6402" max="6402" width="17" customWidth="1"/>
    <col min="6404" max="6404" width="4.109375" customWidth="1"/>
    <col min="6405" max="6405" width="4.5546875" customWidth="1"/>
    <col min="6406" max="6406" width="8.44140625" customWidth="1"/>
    <col min="6407" max="6407" width="4.44140625" customWidth="1"/>
    <col min="6408" max="6420" width="6.33203125" customWidth="1"/>
    <col min="6421" max="6421" width="8.88671875" customWidth="1"/>
    <col min="6422" max="6422" width="4.44140625" customWidth="1"/>
    <col min="6423" max="6423" width="5" customWidth="1"/>
    <col min="6424" max="6424" width="8.33203125" customWidth="1"/>
    <col min="6425" max="6425" width="4.44140625" customWidth="1"/>
    <col min="6426" max="6426" width="6.33203125" customWidth="1"/>
    <col min="6427" max="6427" width="8.33203125" customWidth="1"/>
    <col min="6428" max="6428" width="4.44140625" customWidth="1"/>
    <col min="6429" max="6429" width="6" customWidth="1"/>
    <col min="6430" max="6430" width="8.5546875" customWidth="1"/>
    <col min="6431" max="6431" width="4.44140625" customWidth="1"/>
    <col min="6432" max="6432" width="6.44140625" customWidth="1"/>
    <col min="6433" max="6433" width="8.88671875" customWidth="1"/>
    <col min="6434" max="6434" width="4.6640625" customWidth="1"/>
    <col min="6435" max="6435" width="6.6640625" customWidth="1"/>
    <col min="6436" max="6436" width="8.6640625" customWidth="1"/>
    <col min="6437" max="6437" width="4.33203125" customWidth="1"/>
    <col min="6438" max="6444" width="5.44140625" customWidth="1"/>
    <col min="6657" max="6657" width="4.109375" customWidth="1"/>
    <col min="6658" max="6658" width="17" customWidth="1"/>
    <col min="6660" max="6660" width="4.109375" customWidth="1"/>
    <col min="6661" max="6661" width="4.5546875" customWidth="1"/>
    <col min="6662" max="6662" width="8.44140625" customWidth="1"/>
    <col min="6663" max="6663" width="4.44140625" customWidth="1"/>
    <col min="6664" max="6676" width="6.33203125" customWidth="1"/>
    <col min="6677" max="6677" width="8.88671875" customWidth="1"/>
    <col min="6678" max="6678" width="4.44140625" customWidth="1"/>
    <col min="6679" max="6679" width="5" customWidth="1"/>
    <col min="6680" max="6680" width="8.33203125" customWidth="1"/>
    <col min="6681" max="6681" width="4.44140625" customWidth="1"/>
    <col min="6682" max="6682" width="6.33203125" customWidth="1"/>
    <col min="6683" max="6683" width="8.33203125" customWidth="1"/>
    <col min="6684" max="6684" width="4.44140625" customWidth="1"/>
    <col min="6685" max="6685" width="6" customWidth="1"/>
    <col min="6686" max="6686" width="8.5546875" customWidth="1"/>
    <col min="6687" max="6687" width="4.44140625" customWidth="1"/>
    <col min="6688" max="6688" width="6.44140625" customWidth="1"/>
    <col min="6689" max="6689" width="8.88671875" customWidth="1"/>
    <col min="6690" max="6690" width="4.6640625" customWidth="1"/>
    <col min="6691" max="6691" width="6.6640625" customWidth="1"/>
    <col min="6692" max="6692" width="8.6640625" customWidth="1"/>
    <col min="6693" max="6693" width="4.33203125" customWidth="1"/>
    <col min="6694" max="6700" width="5.44140625" customWidth="1"/>
    <col min="6913" max="6913" width="4.109375" customWidth="1"/>
    <col min="6914" max="6914" width="17" customWidth="1"/>
    <col min="6916" max="6916" width="4.109375" customWidth="1"/>
    <col min="6917" max="6917" width="4.5546875" customWidth="1"/>
    <col min="6918" max="6918" width="8.44140625" customWidth="1"/>
    <col min="6919" max="6919" width="4.44140625" customWidth="1"/>
    <col min="6920" max="6932" width="6.33203125" customWidth="1"/>
    <col min="6933" max="6933" width="8.88671875" customWidth="1"/>
    <col min="6934" max="6934" width="4.44140625" customWidth="1"/>
    <col min="6935" max="6935" width="5" customWidth="1"/>
    <col min="6936" max="6936" width="8.33203125" customWidth="1"/>
    <col min="6937" max="6937" width="4.44140625" customWidth="1"/>
    <col min="6938" max="6938" width="6.33203125" customWidth="1"/>
    <col min="6939" max="6939" width="8.33203125" customWidth="1"/>
    <col min="6940" max="6940" width="4.44140625" customWidth="1"/>
    <col min="6941" max="6941" width="6" customWidth="1"/>
    <col min="6942" max="6942" width="8.5546875" customWidth="1"/>
    <col min="6943" max="6943" width="4.44140625" customWidth="1"/>
    <col min="6944" max="6944" width="6.44140625" customWidth="1"/>
    <col min="6945" max="6945" width="8.88671875" customWidth="1"/>
    <col min="6946" max="6946" width="4.6640625" customWidth="1"/>
    <col min="6947" max="6947" width="6.6640625" customWidth="1"/>
    <col min="6948" max="6948" width="8.6640625" customWidth="1"/>
    <col min="6949" max="6949" width="4.33203125" customWidth="1"/>
    <col min="6950" max="6956" width="5.44140625" customWidth="1"/>
    <col min="7169" max="7169" width="4.109375" customWidth="1"/>
    <col min="7170" max="7170" width="17" customWidth="1"/>
    <col min="7172" max="7172" width="4.109375" customWidth="1"/>
    <col min="7173" max="7173" width="4.5546875" customWidth="1"/>
    <col min="7174" max="7174" width="8.44140625" customWidth="1"/>
    <col min="7175" max="7175" width="4.44140625" customWidth="1"/>
    <col min="7176" max="7188" width="6.33203125" customWidth="1"/>
    <col min="7189" max="7189" width="8.88671875" customWidth="1"/>
    <col min="7190" max="7190" width="4.44140625" customWidth="1"/>
    <col min="7191" max="7191" width="5" customWidth="1"/>
    <col min="7192" max="7192" width="8.33203125" customWidth="1"/>
    <col min="7193" max="7193" width="4.44140625" customWidth="1"/>
    <col min="7194" max="7194" width="6.33203125" customWidth="1"/>
    <col min="7195" max="7195" width="8.33203125" customWidth="1"/>
    <col min="7196" max="7196" width="4.44140625" customWidth="1"/>
    <col min="7197" max="7197" width="6" customWidth="1"/>
    <col min="7198" max="7198" width="8.5546875" customWidth="1"/>
    <col min="7199" max="7199" width="4.44140625" customWidth="1"/>
    <col min="7200" max="7200" width="6.44140625" customWidth="1"/>
    <col min="7201" max="7201" width="8.88671875" customWidth="1"/>
    <col min="7202" max="7202" width="4.6640625" customWidth="1"/>
    <col min="7203" max="7203" width="6.6640625" customWidth="1"/>
    <col min="7204" max="7204" width="8.6640625" customWidth="1"/>
    <col min="7205" max="7205" width="4.33203125" customWidth="1"/>
    <col min="7206" max="7212" width="5.44140625" customWidth="1"/>
    <col min="7425" max="7425" width="4.109375" customWidth="1"/>
    <col min="7426" max="7426" width="17" customWidth="1"/>
    <col min="7428" max="7428" width="4.109375" customWidth="1"/>
    <col min="7429" max="7429" width="4.5546875" customWidth="1"/>
    <col min="7430" max="7430" width="8.44140625" customWidth="1"/>
    <col min="7431" max="7431" width="4.44140625" customWidth="1"/>
    <col min="7432" max="7444" width="6.33203125" customWidth="1"/>
    <col min="7445" max="7445" width="8.88671875" customWidth="1"/>
    <col min="7446" max="7446" width="4.44140625" customWidth="1"/>
    <col min="7447" max="7447" width="5" customWidth="1"/>
    <col min="7448" max="7448" width="8.33203125" customWidth="1"/>
    <col min="7449" max="7449" width="4.44140625" customWidth="1"/>
    <col min="7450" max="7450" width="6.33203125" customWidth="1"/>
    <col min="7451" max="7451" width="8.33203125" customWidth="1"/>
    <col min="7452" max="7452" width="4.44140625" customWidth="1"/>
    <col min="7453" max="7453" width="6" customWidth="1"/>
    <col min="7454" max="7454" width="8.5546875" customWidth="1"/>
    <col min="7455" max="7455" width="4.44140625" customWidth="1"/>
    <col min="7456" max="7456" width="6.44140625" customWidth="1"/>
    <col min="7457" max="7457" width="8.88671875" customWidth="1"/>
    <col min="7458" max="7458" width="4.6640625" customWidth="1"/>
    <col min="7459" max="7459" width="6.6640625" customWidth="1"/>
    <col min="7460" max="7460" width="8.6640625" customWidth="1"/>
    <col min="7461" max="7461" width="4.33203125" customWidth="1"/>
    <col min="7462" max="7468" width="5.44140625" customWidth="1"/>
    <col min="7681" max="7681" width="4.109375" customWidth="1"/>
    <col min="7682" max="7682" width="17" customWidth="1"/>
    <col min="7684" max="7684" width="4.109375" customWidth="1"/>
    <col min="7685" max="7685" width="4.5546875" customWidth="1"/>
    <col min="7686" max="7686" width="8.44140625" customWidth="1"/>
    <col min="7687" max="7687" width="4.44140625" customWidth="1"/>
    <col min="7688" max="7700" width="6.33203125" customWidth="1"/>
    <col min="7701" max="7701" width="8.88671875" customWidth="1"/>
    <col min="7702" max="7702" width="4.44140625" customWidth="1"/>
    <col min="7703" max="7703" width="5" customWidth="1"/>
    <col min="7704" max="7704" width="8.33203125" customWidth="1"/>
    <col min="7705" max="7705" width="4.44140625" customWidth="1"/>
    <col min="7706" max="7706" width="6.33203125" customWidth="1"/>
    <col min="7707" max="7707" width="8.33203125" customWidth="1"/>
    <col min="7708" max="7708" width="4.44140625" customWidth="1"/>
    <col min="7709" max="7709" width="6" customWidth="1"/>
    <col min="7710" max="7710" width="8.5546875" customWidth="1"/>
    <col min="7711" max="7711" width="4.44140625" customWidth="1"/>
    <col min="7712" max="7712" width="6.44140625" customWidth="1"/>
    <col min="7713" max="7713" width="8.88671875" customWidth="1"/>
    <col min="7714" max="7714" width="4.6640625" customWidth="1"/>
    <col min="7715" max="7715" width="6.6640625" customWidth="1"/>
    <col min="7716" max="7716" width="8.6640625" customWidth="1"/>
    <col min="7717" max="7717" width="4.33203125" customWidth="1"/>
    <col min="7718" max="7724" width="5.44140625" customWidth="1"/>
    <col min="7937" max="7937" width="4.109375" customWidth="1"/>
    <col min="7938" max="7938" width="17" customWidth="1"/>
    <col min="7940" max="7940" width="4.109375" customWidth="1"/>
    <col min="7941" max="7941" width="4.5546875" customWidth="1"/>
    <col min="7942" max="7942" width="8.44140625" customWidth="1"/>
    <col min="7943" max="7943" width="4.44140625" customWidth="1"/>
    <col min="7944" max="7956" width="6.33203125" customWidth="1"/>
    <col min="7957" max="7957" width="8.88671875" customWidth="1"/>
    <col min="7958" max="7958" width="4.44140625" customWidth="1"/>
    <col min="7959" max="7959" width="5" customWidth="1"/>
    <col min="7960" max="7960" width="8.33203125" customWidth="1"/>
    <col min="7961" max="7961" width="4.44140625" customWidth="1"/>
    <col min="7962" max="7962" width="6.33203125" customWidth="1"/>
    <col min="7963" max="7963" width="8.33203125" customWidth="1"/>
    <col min="7964" max="7964" width="4.44140625" customWidth="1"/>
    <col min="7965" max="7965" width="6" customWidth="1"/>
    <col min="7966" max="7966" width="8.5546875" customWidth="1"/>
    <col min="7967" max="7967" width="4.44140625" customWidth="1"/>
    <col min="7968" max="7968" width="6.44140625" customWidth="1"/>
    <col min="7969" max="7969" width="8.88671875" customWidth="1"/>
    <col min="7970" max="7970" width="4.6640625" customWidth="1"/>
    <col min="7971" max="7971" width="6.6640625" customWidth="1"/>
    <col min="7972" max="7972" width="8.6640625" customWidth="1"/>
    <col min="7973" max="7973" width="4.33203125" customWidth="1"/>
    <col min="7974" max="7980" width="5.44140625" customWidth="1"/>
    <col min="8193" max="8193" width="4.109375" customWidth="1"/>
    <col min="8194" max="8194" width="17" customWidth="1"/>
    <col min="8196" max="8196" width="4.109375" customWidth="1"/>
    <col min="8197" max="8197" width="4.5546875" customWidth="1"/>
    <col min="8198" max="8198" width="8.44140625" customWidth="1"/>
    <col min="8199" max="8199" width="4.44140625" customWidth="1"/>
    <col min="8200" max="8212" width="6.33203125" customWidth="1"/>
    <col min="8213" max="8213" width="8.88671875" customWidth="1"/>
    <col min="8214" max="8214" width="4.44140625" customWidth="1"/>
    <col min="8215" max="8215" width="5" customWidth="1"/>
    <col min="8216" max="8216" width="8.33203125" customWidth="1"/>
    <col min="8217" max="8217" width="4.44140625" customWidth="1"/>
    <col min="8218" max="8218" width="6.33203125" customWidth="1"/>
    <col min="8219" max="8219" width="8.33203125" customWidth="1"/>
    <col min="8220" max="8220" width="4.44140625" customWidth="1"/>
    <col min="8221" max="8221" width="6" customWidth="1"/>
    <col min="8222" max="8222" width="8.5546875" customWidth="1"/>
    <col min="8223" max="8223" width="4.44140625" customWidth="1"/>
    <col min="8224" max="8224" width="6.44140625" customWidth="1"/>
    <col min="8225" max="8225" width="8.88671875" customWidth="1"/>
    <col min="8226" max="8226" width="4.6640625" customWidth="1"/>
    <col min="8227" max="8227" width="6.6640625" customWidth="1"/>
    <col min="8228" max="8228" width="8.6640625" customWidth="1"/>
    <col min="8229" max="8229" width="4.33203125" customWidth="1"/>
    <col min="8230" max="8236" width="5.44140625" customWidth="1"/>
    <col min="8449" max="8449" width="4.109375" customWidth="1"/>
    <col min="8450" max="8450" width="17" customWidth="1"/>
    <col min="8452" max="8452" width="4.109375" customWidth="1"/>
    <col min="8453" max="8453" width="4.5546875" customWidth="1"/>
    <col min="8454" max="8454" width="8.44140625" customWidth="1"/>
    <col min="8455" max="8455" width="4.44140625" customWidth="1"/>
    <col min="8456" max="8468" width="6.33203125" customWidth="1"/>
    <col min="8469" max="8469" width="8.88671875" customWidth="1"/>
    <col min="8470" max="8470" width="4.44140625" customWidth="1"/>
    <col min="8471" max="8471" width="5" customWidth="1"/>
    <col min="8472" max="8472" width="8.33203125" customWidth="1"/>
    <col min="8473" max="8473" width="4.44140625" customWidth="1"/>
    <col min="8474" max="8474" width="6.33203125" customWidth="1"/>
    <col min="8475" max="8475" width="8.33203125" customWidth="1"/>
    <col min="8476" max="8476" width="4.44140625" customWidth="1"/>
    <col min="8477" max="8477" width="6" customWidth="1"/>
    <col min="8478" max="8478" width="8.5546875" customWidth="1"/>
    <col min="8479" max="8479" width="4.44140625" customWidth="1"/>
    <col min="8480" max="8480" width="6.44140625" customWidth="1"/>
    <col min="8481" max="8481" width="8.88671875" customWidth="1"/>
    <col min="8482" max="8482" width="4.6640625" customWidth="1"/>
    <col min="8483" max="8483" width="6.6640625" customWidth="1"/>
    <col min="8484" max="8484" width="8.6640625" customWidth="1"/>
    <col min="8485" max="8485" width="4.33203125" customWidth="1"/>
    <col min="8486" max="8492" width="5.44140625" customWidth="1"/>
    <col min="8705" max="8705" width="4.109375" customWidth="1"/>
    <col min="8706" max="8706" width="17" customWidth="1"/>
    <col min="8708" max="8708" width="4.109375" customWidth="1"/>
    <col min="8709" max="8709" width="4.5546875" customWidth="1"/>
    <col min="8710" max="8710" width="8.44140625" customWidth="1"/>
    <col min="8711" max="8711" width="4.44140625" customWidth="1"/>
    <col min="8712" max="8724" width="6.33203125" customWidth="1"/>
    <col min="8725" max="8725" width="8.88671875" customWidth="1"/>
    <col min="8726" max="8726" width="4.44140625" customWidth="1"/>
    <col min="8727" max="8727" width="5" customWidth="1"/>
    <col min="8728" max="8728" width="8.33203125" customWidth="1"/>
    <col min="8729" max="8729" width="4.44140625" customWidth="1"/>
    <col min="8730" max="8730" width="6.33203125" customWidth="1"/>
    <col min="8731" max="8731" width="8.33203125" customWidth="1"/>
    <col min="8732" max="8732" width="4.44140625" customWidth="1"/>
    <col min="8733" max="8733" width="6" customWidth="1"/>
    <col min="8734" max="8734" width="8.5546875" customWidth="1"/>
    <col min="8735" max="8735" width="4.44140625" customWidth="1"/>
    <col min="8736" max="8736" width="6.44140625" customWidth="1"/>
    <col min="8737" max="8737" width="8.88671875" customWidth="1"/>
    <col min="8738" max="8738" width="4.6640625" customWidth="1"/>
    <col min="8739" max="8739" width="6.6640625" customWidth="1"/>
    <col min="8740" max="8740" width="8.6640625" customWidth="1"/>
    <col min="8741" max="8741" width="4.33203125" customWidth="1"/>
    <col min="8742" max="8748" width="5.44140625" customWidth="1"/>
    <col min="8961" max="8961" width="4.109375" customWidth="1"/>
    <col min="8962" max="8962" width="17" customWidth="1"/>
    <col min="8964" max="8964" width="4.109375" customWidth="1"/>
    <col min="8965" max="8965" width="4.5546875" customWidth="1"/>
    <col min="8966" max="8966" width="8.44140625" customWidth="1"/>
    <col min="8967" max="8967" width="4.44140625" customWidth="1"/>
    <col min="8968" max="8980" width="6.33203125" customWidth="1"/>
    <col min="8981" max="8981" width="8.88671875" customWidth="1"/>
    <col min="8982" max="8982" width="4.44140625" customWidth="1"/>
    <col min="8983" max="8983" width="5" customWidth="1"/>
    <col min="8984" max="8984" width="8.33203125" customWidth="1"/>
    <col min="8985" max="8985" width="4.44140625" customWidth="1"/>
    <col min="8986" max="8986" width="6.33203125" customWidth="1"/>
    <col min="8987" max="8987" width="8.33203125" customWidth="1"/>
    <col min="8988" max="8988" width="4.44140625" customWidth="1"/>
    <col min="8989" max="8989" width="6" customWidth="1"/>
    <col min="8990" max="8990" width="8.5546875" customWidth="1"/>
    <col min="8991" max="8991" width="4.44140625" customWidth="1"/>
    <col min="8992" max="8992" width="6.44140625" customWidth="1"/>
    <col min="8993" max="8993" width="8.88671875" customWidth="1"/>
    <col min="8994" max="8994" width="4.6640625" customWidth="1"/>
    <col min="8995" max="8995" width="6.6640625" customWidth="1"/>
    <col min="8996" max="8996" width="8.6640625" customWidth="1"/>
    <col min="8997" max="8997" width="4.33203125" customWidth="1"/>
    <col min="8998" max="9004" width="5.44140625" customWidth="1"/>
    <col min="9217" max="9217" width="4.109375" customWidth="1"/>
    <col min="9218" max="9218" width="17" customWidth="1"/>
    <col min="9220" max="9220" width="4.109375" customWidth="1"/>
    <col min="9221" max="9221" width="4.5546875" customWidth="1"/>
    <col min="9222" max="9222" width="8.44140625" customWidth="1"/>
    <col min="9223" max="9223" width="4.44140625" customWidth="1"/>
    <col min="9224" max="9236" width="6.33203125" customWidth="1"/>
    <col min="9237" max="9237" width="8.88671875" customWidth="1"/>
    <col min="9238" max="9238" width="4.44140625" customWidth="1"/>
    <col min="9239" max="9239" width="5" customWidth="1"/>
    <col min="9240" max="9240" width="8.33203125" customWidth="1"/>
    <col min="9241" max="9241" width="4.44140625" customWidth="1"/>
    <col min="9242" max="9242" width="6.33203125" customWidth="1"/>
    <col min="9243" max="9243" width="8.33203125" customWidth="1"/>
    <col min="9244" max="9244" width="4.44140625" customWidth="1"/>
    <col min="9245" max="9245" width="6" customWidth="1"/>
    <col min="9246" max="9246" width="8.5546875" customWidth="1"/>
    <col min="9247" max="9247" width="4.44140625" customWidth="1"/>
    <col min="9248" max="9248" width="6.44140625" customWidth="1"/>
    <col min="9249" max="9249" width="8.88671875" customWidth="1"/>
    <col min="9250" max="9250" width="4.6640625" customWidth="1"/>
    <col min="9251" max="9251" width="6.6640625" customWidth="1"/>
    <col min="9252" max="9252" width="8.6640625" customWidth="1"/>
    <col min="9253" max="9253" width="4.33203125" customWidth="1"/>
    <col min="9254" max="9260" width="5.44140625" customWidth="1"/>
    <col min="9473" max="9473" width="4.109375" customWidth="1"/>
    <col min="9474" max="9474" width="17" customWidth="1"/>
    <col min="9476" max="9476" width="4.109375" customWidth="1"/>
    <col min="9477" max="9477" width="4.5546875" customWidth="1"/>
    <col min="9478" max="9478" width="8.44140625" customWidth="1"/>
    <col min="9479" max="9479" width="4.44140625" customWidth="1"/>
    <col min="9480" max="9492" width="6.33203125" customWidth="1"/>
    <col min="9493" max="9493" width="8.88671875" customWidth="1"/>
    <col min="9494" max="9494" width="4.44140625" customWidth="1"/>
    <col min="9495" max="9495" width="5" customWidth="1"/>
    <col min="9496" max="9496" width="8.33203125" customWidth="1"/>
    <col min="9497" max="9497" width="4.44140625" customWidth="1"/>
    <col min="9498" max="9498" width="6.33203125" customWidth="1"/>
    <col min="9499" max="9499" width="8.33203125" customWidth="1"/>
    <col min="9500" max="9500" width="4.44140625" customWidth="1"/>
    <col min="9501" max="9501" width="6" customWidth="1"/>
    <col min="9502" max="9502" width="8.5546875" customWidth="1"/>
    <col min="9503" max="9503" width="4.44140625" customWidth="1"/>
    <col min="9504" max="9504" width="6.44140625" customWidth="1"/>
    <col min="9505" max="9505" width="8.88671875" customWidth="1"/>
    <col min="9506" max="9506" width="4.6640625" customWidth="1"/>
    <col min="9507" max="9507" width="6.6640625" customWidth="1"/>
    <col min="9508" max="9508" width="8.6640625" customWidth="1"/>
    <col min="9509" max="9509" width="4.33203125" customWidth="1"/>
    <col min="9510" max="9516" width="5.44140625" customWidth="1"/>
    <col min="9729" max="9729" width="4.109375" customWidth="1"/>
    <col min="9730" max="9730" width="17" customWidth="1"/>
    <col min="9732" max="9732" width="4.109375" customWidth="1"/>
    <col min="9733" max="9733" width="4.5546875" customWidth="1"/>
    <col min="9734" max="9734" width="8.44140625" customWidth="1"/>
    <col min="9735" max="9735" width="4.44140625" customWidth="1"/>
    <col min="9736" max="9748" width="6.33203125" customWidth="1"/>
    <col min="9749" max="9749" width="8.88671875" customWidth="1"/>
    <col min="9750" max="9750" width="4.44140625" customWidth="1"/>
    <col min="9751" max="9751" width="5" customWidth="1"/>
    <col min="9752" max="9752" width="8.33203125" customWidth="1"/>
    <col min="9753" max="9753" width="4.44140625" customWidth="1"/>
    <col min="9754" max="9754" width="6.33203125" customWidth="1"/>
    <col min="9755" max="9755" width="8.33203125" customWidth="1"/>
    <col min="9756" max="9756" width="4.44140625" customWidth="1"/>
    <col min="9757" max="9757" width="6" customWidth="1"/>
    <col min="9758" max="9758" width="8.5546875" customWidth="1"/>
    <col min="9759" max="9759" width="4.44140625" customWidth="1"/>
    <col min="9760" max="9760" width="6.44140625" customWidth="1"/>
    <col min="9761" max="9761" width="8.88671875" customWidth="1"/>
    <col min="9762" max="9762" width="4.6640625" customWidth="1"/>
    <col min="9763" max="9763" width="6.6640625" customWidth="1"/>
    <col min="9764" max="9764" width="8.6640625" customWidth="1"/>
    <col min="9765" max="9765" width="4.33203125" customWidth="1"/>
    <col min="9766" max="9772" width="5.44140625" customWidth="1"/>
    <col min="9985" max="9985" width="4.109375" customWidth="1"/>
    <col min="9986" max="9986" width="17" customWidth="1"/>
    <col min="9988" max="9988" width="4.109375" customWidth="1"/>
    <col min="9989" max="9989" width="4.5546875" customWidth="1"/>
    <col min="9990" max="9990" width="8.44140625" customWidth="1"/>
    <col min="9991" max="9991" width="4.44140625" customWidth="1"/>
    <col min="9992" max="10004" width="6.33203125" customWidth="1"/>
    <col min="10005" max="10005" width="8.88671875" customWidth="1"/>
    <col min="10006" max="10006" width="4.44140625" customWidth="1"/>
    <col min="10007" max="10007" width="5" customWidth="1"/>
    <col min="10008" max="10008" width="8.33203125" customWidth="1"/>
    <col min="10009" max="10009" width="4.44140625" customWidth="1"/>
    <col min="10010" max="10010" width="6.33203125" customWidth="1"/>
    <col min="10011" max="10011" width="8.33203125" customWidth="1"/>
    <col min="10012" max="10012" width="4.44140625" customWidth="1"/>
    <col min="10013" max="10013" width="6" customWidth="1"/>
    <col min="10014" max="10014" width="8.5546875" customWidth="1"/>
    <col min="10015" max="10015" width="4.44140625" customWidth="1"/>
    <col min="10016" max="10016" width="6.44140625" customWidth="1"/>
    <col min="10017" max="10017" width="8.88671875" customWidth="1"/>
    <col min="10018" max="10018" width="4.6640625" customWidth="1"/>
    <col min="10019" max="10019" width="6.6640625" customWidth="1"/>
    <col min="10020" max="10020" width="8.6640625" customWidth="1"/>
    <col min="10021" max="10021" width="4.33203125" customWidth="1"/>
    <col min="10022" max="10028" width="5.44140625" customWidth="1"/>
    <col min="10241" max="10241" width="4.109375" customWidth="1"/>
    <col min="10242" max="10242" width="17" customWidth="1"/>
    <col min="10244" max="10244" width="4.109375" customWidth="1"/>
    <col min="10245" max="10245" width="4.5546875" customWidth="1"/>
    <col min="10246" max="10246" width="8.44140625" customWidth="1"/>
    <col min="10247" max="10247" width="4.44140625" customWidth="1"/>
    <col min="10248" max="10260" width="6.33203125" customWidth="1"/>
    <col min="10261" max="10261" width="8.88671875" customWidth="1"/>
    <col min="10262" max="10262" width="4.44140625" customWidth="1"/>
    <col min="10263" max="10263" width="5" customWidth="1"/>
    <col min="10264" max="10264" width="8.33203125" customWidth="1"/>
    <col min="10265" max="10265" width="4.44140625" customWidth="1"/>
    <col min="10266" max="10266" width="6.33203125" customWidth="1"/>
    <col min="10267" max="10267" width="8.33203125" customWidth="1"/>
    <col min="10268" max="10268" width="4.44140625" customWidth="1"/>
    <col min="10269" max="10269" width="6" customWidth="1"/>
    <col min="10270" max="10270" width="8.5546875" customWidth="1"/>
    <col min="10271" max="10271" width="4.44140625" customWidth="1"/>
    <col min="10272" max="10272" width="6.44140625" customWidth="1"/>
    <col min="10273" max="10273" width="8.88671875" customWidth="1"/>
    <col min="10274" max="10274" width="4.6640625" customWidth="1"/>
    <col min="10275" max="10275" width="6.6640625" customWidth="1"/>
    <col min="10276" max="10276" width="8.6640625" customWidth="1"/>
    <col min="10277" max="10277" width="4.33203125" customWidth="1"/>
    <col min="10278" max="10284" width="5.44140625" customWidth="1"/>
    <col min="10497" max="10497" width="4.109375" customWidth="1"/>
    <col min="10498" max="10498" width="17" customWidth="1"/>
    <col min="10500" max="10500" width="4.109375" customWidth="1"/>
    <col min="10501" max="10501" width="4.5546875" customWidth="1"/>
    <col min="10502" max="10502" width="8.44140625" customWidth="1"/>
    <col min="10503" max="10503" width="4.44140625" customWidth="1"/>
    <col min="10504" max="10516" width="6.33203125" customWidth="1"/>
    <col min="10517" max="10517" width="8.88671875" customWidth="1"/>
    <col min="10518" max="10518" width="4.44140625" customWidth="1"/>
    <col min="10519" max="10519" width="5" customWidth="1"/>
    <col min="10520" max="10520" width="8.33203125" customWidth="1"/>
    <col min="10521" max="10521" width="4.44140625" customWidth="1"/>
    <col min="10522" max="10522" width="6.33203125" customWidth="1"/>
    <col min="10523" max="10523" width="8.33203125" customWidth="1"/>
    <col min="10524" max="10524" width="4.44140625" customWidth="1"/>
    <col min="10525" max="10525" width="6" customWidth="1"/>
    <col min="10526" max="10526" width="8.5546875" customWidth="1"/>
    <col min="10527" max="10527" width="4.44140625" customWidth="1"/>
    <col min="10528" max="10528" width="6.44140625" customWidth="1"/>
    <col min="10529" max="10529" width="8.88671875" customWidth="1"/>
    <col min="10530" max="10530" width="4.6640625" customWidth="1"/>
    <col min="10531" max="10531" width="6.6640625" customWidth="1"/>
    <col min="10532" max="10532" width="8.6640625" customWidth="1"/>
    <col min="10533" max="10533" width="4.33203125" customWidth="1"/>
    <col min="10534" max="10540" width="5.44140625" customWidth="1"/>
    <col min="10753" max="10753" width="4.109375" customWidth="1"/>
    <col min="10754" max="10754" width="17" customWidth="1"/>
    <col min="10756" max="10756" width="4.109375" customWidth="1"/>
    <col min="10757" max="10757" width="4.5546875" customWidth="1"/>
    <col min="10758" max="10758" width="8.44140625" customWidth="1"/>
    <col min="10759" max="10759" width="4.44140625" customWidth="1"/>
    <col min="10760" max="10772" width="6.33203125" customWidth="1"/>
    <col min="10773" max="10773" width="8.88671875" customWidth="1"/>
    <col min="10774" max="10774" width="4.44140625" customWidth="1"/>
    <col min="10775" max="10775" width="5" customWidth="1"/>
    <col min="10776" max="10776" width="8.33203125" customWidth="1"/>
    <col min="10777" max="10777" width="4.44140625" customWidth="1"/>
    <col min="10778" max="10778" width="6.33203125" customWidth="1"/>
    <col min="10779" max="10779" width="8.33203125" customWidth="1"/>
    <col min="10780" max="10780" width="4.44140625" customWidth="1"/>
    <col min="10781" max="10781" width="6" customWidth="1"/>
    <col min="10782" max="10782" width="8.5546875" customWidth="1"/>
    <col min="10783" max="10783" width="4.44140625" customWidth="1"/>
    <col min="10784" max="10784" width="6.44140625" customWidth="1"/>
    <col min="10785" max="10785" width="8.88671875" customWidth="1"/>
    <col min="10786" max="10786" width="4.6640625" customWidth="1"/>
    <col min="10787" max="10787" width="6.6640625" customWidth="1"/>
    <col min="10788" max="10788" width="8.6640625" customWidth="1"/>
    <col min="10789" max="10789" width="4.33203125" customWidth="1"/>
    <col min="10790" max="10796" width="5.44140625" customWidth="1"/>
    <col min="11009" max="11009" width="4.109375" customWidth="1"/>
    <col min="11010" max="11010" width="17" customWidth="1"/>
    <col min="11012" max="11012" width="4.109375" customWidth="1"/>
    <col min="11013" max="11013" width="4.5546875" customWidth="1"/>
    <col min="11014" max="11014" width="8.44140625" customWidth="1"/>
    <col min="11015" max="11015" width="4.44140625" customWidth="1"/>
    <col min="11016" max="11028" width="6.33203125" customWidth="1"/>
    <col min="11029" max="11029" width="8.88671875" customWidth="1"/>
    <col min="11030" max="11030" width="4.44140625" customWidth="1"/>
    <col min="11031" max="11031" width="5" customWidth="1"/>
    <col min="11032" max="11032" width="8.33203125" customWidth="1"/>
    <col min="11033" max="11033" width="4.44140625" customWidth="1"/>
    <col min="11034" max="11034" width="6.33203125" customWidth="1"/>
    <col min="11035" max="11035" width="8.33203125" customWidth="1"/>
    <col min="11036" max="11036" width="4.44140625" customWidth="1"/>
    <col min="11037" max="11037" width="6" customWidth="1"/>
    <col min="11038" max="11038" width="8.5546875" customWidth="1"/>
    <col min="11039" max="11039" width="4.44140625" customWidth="1"/>
    <col min="11040" max="11040" width="6.44140625" customWidth="1"/>
    <col min="11041" max="11041" width="8.88671875" customWidth="1"/>
    <col min="11042" max="11042" width="4.6640625" customWidth="1"/>
    <col min="11043" max="11043" width="6.6640625" customWidth="1"/>
    <col min="11044" max="11044" width="8.6640625" customWidth="1"/>
    <col min="11045" max="11045" width="4.33203125" customWidth="1"/>
    <col min="11046" max="11052" width="5.44140625" customWidth="1"/>
    <col min="11265" max="11265" width="4.109375" customWidth="1"/>
    <col min="11266" max="11266" width="17" customWidth="1"/>
    <col min="11268" max="11268" width="4.109375" customWidth="1"/>
    <col min="11269" max="11269" width="4.5546875" customWidth="1"/>
    <col min="11270" max="11270" width="8.44140625" customWidth="1"/>
    <col min="11271" max="11271" width="4.44140625" customWidth="1"/>
    <col min="11272" max="11284" width="6.33203125" customWidth="1"/>
    <col min="11285" max="11285" width="8.88671875" customWidth="1"/>
    <col min="11286" max="11286" width="4.44140625" customWidth="1"/>
    <col min="11287" max="11287" width="5" customWidth="1"/>
    <col min="11288" max="11288" width="8.33203125" customWidth="1"/>
    <col min="11289" max="11289" width="4.44140625" customWidth="1"/>
    <col min="11290" max="11290" width="6.33203125" customWidth="1"/>
    <col min="11291" max="11291" width="8.33203125" customWidth="1"/>
    <col min="11292" max="11292" width="4.44140625" customWidth="1"/>
    <col min="11293" max="11293" width="6" customWidth="1"/>
    <col min="11294" max="11294" width="8.5546875" customWidth="1"/>
    <col min="11295" max="11295" width="4.44140625" customWidth="1"/>
    <col min="11296" max="11296" width="6.44140625" customWidth="1"/>
    <col min="11297" max="11297" width="8.88671875" customWidth="1"/>
    <col min="11298" max="11298" width="4.6640625" customWidth="1"/>
    <col min="11299" max="11299" width="6.6640625" customWidth="1"/>
    <col min="11300" max="11300" width="8.6640625" customWidth="1"/>
    <col min="11301" max="11301" width="4.33203125" customWidth="1"/>
    <col min="11302" max="11308" width="5.44140625" customWidth="1"/>
    <col min="11521" max="11521" width="4.109375" customWidth="1"/>
    <col min="11522" max="11522" width="17" customWidth="1"/>
    <col min="11524" max="11524" width="4.109375" customWidth="1"/>
    <col min="11525" max="11525" width="4.5546875" customWidth="1"/>
    <col min="11526" max="11526" width="8.44140625" customWidth="1"/>
    <col min="11527" max="11527" width="4.44140625" customWidth="1"/>
    <col min="11528" max="11540" width="6.33203125" customWidth="1"/>
    <col min="11541" max="11541" width="8.88671875" customWidth="1"/>
    <col min="11542" max="11542" width="4.44140625" customWidth="1"/>
    <col min="11543" max="11543" width="5" customWidth="1"/>
    <col min="11544" max="11544" width="8.33203125" customWidth="1"/>
    <col min="11545" max="11545" width="4.44140625" customWidth="1"/>
    <col min="11546" max="11546" width="6.33203125" customWidth="1"/>
    <col min="11547" max="11547" width="8.33203125" customWidth="1"/>
    <col min="11548" max="11548" width="4.44140625" customWidth="1"/>
    <col min="11549" max="11549" width="6" customWidth="1"/>
    <col min="11550" max="11550" width="8.5546875" customWidth="1"/>
    <col min="11551" max="11551" width="4.44140625" customWidth="1"/>
    <col min="11552" max="11552" width="6.44140625" customWidth="1"/>
    <col min="11553" max="11553" width="8.88671875" customWidth="1"/>
    <col min="11554" max="11554" width="4.6640625" customWidth="1"/>
    <col min="11555" max="11555" width="6.6640625" customWidth="1"/>
    <col min="11556" max="11556" width="8.6640625" customWidth="1"/>
    <col min="11557" max="11557" width="4.33203125" customWidth="1"/>
    <col min="11558" max="11564" width="5.44140625" customWidth="1"/>
    <col min="11777" max="11777" width="4.109375" customWidth="1"/>
    <col min="11778" max="11778" width="17" customWidth="1"/>
    <col min="11780" max="11780" width="4.109375" customWidth="1"/>
    <col min="11781" max="11781" width="4.5546875" customWidth="1"/>
    <col min="11782" max="11782" width="8.44140625" customWidth="1"/>
    <col min="11783" max="11783" width="4.44140625" customWidth="1"/>
    <col min="11784" max="11796" width="6.33203125" customWidth="1"/>
    <col min="11797" max="11797" width="8.88671875" customWidth="1"/>
    <col min="11798" max="11798" width="4.44140625" customWidth="1"/>
    <col min="11799" max="11799" width="5" customWidth="1"/>
    <col min="11800" max="11800" width="8.33203125" customWidth="1"/>
    <col min="11801" max="11801" width="4.44140625" customWidth="1"/>
    <col min="11802" max="11802" width="6.33203125" customWidth="1"/>
    <col min="11803" max="11803" width="8.33203125" customWidth="1"/>
    <col min="11804" max="11804" width="4.44140625" customWidth="1"/>
    <col min="11805" max="11805" width="6" customWidth="1"/>
    <col min="11806" max="11806" width="8.5546875" customWidth="1"/>
    <col min="11807" max="11807" width="4.44140625" customWidth="1"/>
    <col min="11808" max="11808" width="6.44140625" customWidth="1"/>
    <col min="11809" max="11809" width="8.88671875" customWidth="1"/>
    <col min="11810" max="11810" width="4.6640625" customWidth="1"/>
    <col min="11811" max="11811" width="6.6640625" customWidth="1"/>
    <col min="11812" max="11812" width="8.6640625" customWidth="1"/>
    <col min="11813" max="11813" width="4.33203125" customWidth="1"/>
    <col min="11814" max="11820" width="5.44140625" customWidth="1"/>
    <col min="12033" max="12033" width="4.109375" customWidth="1"/>
    <col min="12034" max="12034" width="17" customWidth="1"/>
    <col min="12036" max="12036" width="4.109375" customWidth="1"/>
    <col min="12037" max="12037" width="4.5546875" customWidth="1"/>
    <col min="12038" max="12038" width="8.44140625" customWidth="1"/>
    <col min="12039" max="12039" width="4.44140625" customWidth="1"/>
    <col min="12040" max="12052" width="6.33203125" customWidth="1"/>
    <col min="12053" max="12053" width="8.88671875" customWidth="1"/>
    <col min="12054" max="12054" width="4.44140625" customWidth="1"/>
    <col min="12055" max="12055" width="5" customWidth="1"/>
    <col min="12056" max="12056" width="8.33203125" customWidth="1"/>
    <col min="12057" max="12057" width="4.44140625" customWidth="1"/>
    <col min="12058" max="12058" width="6.33203125" customWidth="1"/>
    <col min="12059" max="12059" width="8.33203125" customWidth="1"/>
    <col min="12060" max="12060" width="4.44140625" customWidth="1"/>
    <col min="12061" max="12061" width="6" customWidth="1"/>
    <col min="12062" max="12062" width="8.5546875" customWidth="1"/>
    <col min="12063" max="12063" width="4.44140625" customWidth="1"/>
    <col min="12064" max="12064" width="6.44140625" customWidth="1"/>
    <col min="12065" max="12065" width="8.88671875" customWidth="1"/>
    <col min="12066" max="12066" width="4.6640625" customWidth="1"/>
    <col min="12067" max="12067" width="6.6640625" customWidth="1"/>
    <col min="12068" max="12068" width="8.6640625" customWidth="1"/>
    <col min="12069" max="12069" width="4.33203125" customWidth="1"/>
    <col min="12070" max="12076" width="5.44140625" customWidth="1"/>
    <col min="12289" max="12289" width="4.109375" customWidth="1"/>
    <col min="12290" max="12290" width="17" customWidth="1"/>
    <col min="12292" max="12292" width="4.109375" customWidth="1"/>
    <col min="12293" max="12293" width="4.5546875" customWidth="1"/>
    <col min="12294" max="12294" width="8.44140625" customWidth="1"/>
    <col min="12295" max="12295" width="4.44140625" customWidth="1"/>
    <col min="12296" max="12308" width="6.33203125" customWidth="1"/>
    <col min="12309" max="12309" width="8.88671875" customWidth="1"/>
    <col min="12310" max="12310" width="4.44140625" customWidth="1"/>
    <col min="12311" max="12311" width="5" customWidth="1"/>
    <col min="12312" max="12312" width="8.33203125" customWidth="1"/>
    <col min="12313" max="12313" width="4.44140625" customWidth="1"/>
    <col min="12314" max="12314" width="6.33203125" customWidth="1"/>
    <col min="12315" max="12315" width="8.33203125" customWidth="1"/>
    <col min="12316" max="12316" width="4.44140625" customWidth="1"/>
    <col min="12317" max="12317" width="6" customWidth="1"/>
    <col min="12318" max="12318" width="8.5546875" customWidth="1"/>
    <col min="12319" max="12319" width="4.44140625" customWidth="1"/>
    <col min="12320" max="12320" width="6.44140625" customWidth="1"/>
    <col min="12321" max="12321" width="8.88671875" customWidth="1"/>
    <col min="12322" max="12322" width="4.6640625" customWidth="1"/>
    <col min="12323" max="12323" width="6.6640625" customWidth="1"/>
    <col min="12324" max="12324" width="8.6640625" customWidth="1"/>
    <col min="12325" max="12325" width="4.33203125" customWidth="1"/>
    <col min="12326" max="12332" width="5.44140625" customWidth="1"/>
    <col min="12545" max="12545" width="4.109375" customWidth="1"/>
    <col min="12546" max="12546" width="17" customWidth="1"/>
    <col min="12548" max="12548" width="4.109375" customWidth="1"/>
    <col min="12549" max="12549" width="4.5546875" customWidth="1"/>
    <col min="12550" max="12550" width="8.44140625" customWidth="1"/>
    <col min="12551" max="12551" width="4.44140625" customWidth="1"/>
    <col min="12552" max="12564" width="6.33203125" customWidth="1"/>
    <col min="12565" max="12565" width="8.88671875" customWidth="1"/>
    <col min="12566" max="12566" width="4.44140625" customWidth="1"/>
    <col min="12567" max="12567" width="5" customWidth="1"/>
    <col min="12568" max="12568" width="8.33203125" customWidth="1"/>
    <col min="12569" max="12569" width="4.44140625" customWidth="1"/>
    <col min="12570" max="12570" width="6.33203125" customWidth="1"/>
    <col min="12571" max="12571" width="8.33203125" customWidth="1"/>
    <col min="12572" max="12572" width="4.44140625" customWidth="1"/>
    <col min="12573" max="12573" width="6" customWidth="1"/>
    <col min="12574" max="12574" width="8.5546875" customWidth="1"/>
    <col min="12575" max="12575" width="4.44140625" customWidth="1"/>
    <col min="12576" max="12576" width="6.44140625" customWidth="1"/>
    <col min="12577" max="12577" width="8.88671875" customWidth="1"/>
    <col min="12578" max="12578" width="4.6640625" customWidth="1"/>
    <col min="12579" max="12579" width="6.6640625" customWidth="1"/>
    <col min="12580" max="12580" width="8.6640625" customWidth="1"/>
    <col min="12581" max="12581" width="4.33203125" customWidth="1"/>
    <col min="12582" max="12588" width="5.44140625" customWidth="1"/>
    <col min="12801" max="12801" width="4.109375" customWidth="1"/>
    <col min="12802" max="12802" width="17" customWidth="1"/>
    <col min="12804" max="12804" width="4.109375" customWidth="1"/>
    <col min="12805" max="12805" width="4.5546875" customWidth="1"/>
    <col min="12806" max="12806" width="8.44140625" customWidth="1"/>
    <col min="12807" max="12807" width="4.44140625" customWidth="1"/>
    <col min="12808" max="12820" width="6.33203125" customWidth="1"/>
    <col min="12821" max="12821" width="8.88671875" customWidth="1"/>
    <col min="12822" max="12822" width="4.44140625" customWidth="1"/>
    <col min="12823" max="12823" width="5" customWidth="1"/>
    <col min="12824" max="12824" width="8.33203125" customWidth="1"/>
    <col min="12825" max="12825" width="4.44140625" customWidth="1"/>
    <col min="12826" max="12826" width="6.33203125" customWidth="1"/>
    <col min="12827" max="12827" width="8.33203125" customWidth="1"/>
    <col min="12828" max="12828" width="4.44140625" customWidth="1"/>
    <col min="12829" max="12829" width="6" customWidth="1"/>
    <col min="12830" max="12830" width="8.5546875" customWidth="1"/>
    <col min="12831" max="12831" width="4.44140625" customWidth="1"/>
    <col min="12832" max="12832" width="6.44140625" customWidth="1"/>
    <col min="12833" max="12833" width="8.88671875" customWidth="1"/>
    <col min="12834" max="12834" width="4.6640625" customWidth="1"/>
    <col min="12835" max="12835" width="6.6640625" customWidth="1"/>
    <col min="12836" max="12836" width="8.6640625" customWidth="1"/>
    <col min="12837" max="12837" width="4.33203125" customWidth="1"/>
    <col min="12838" max="12844" width="5.44140625" customWidth="1"/>
    <col min="13057" max="13057" width="4.109375" customWidth="1"/>
    <col min="13058" max="13058" width="17" customWidth="1"/>
    <col min="13060" max="13060" width="4.109375" customWidth="1"/>
    <col min="13061" max="13061" width="4.5546875" customWidth="1"/>
    <col min="13062" max="13062" width="8.44140625" customWidth="1"/>
    <col min="13063" max="13063" width="4.44140625" customWidth="1"/>
    <col min="13064" max="13076" width="6.33203125" customWidth="1"/>
    <col min="13077" max="13077" width="8.88671875" customWidth="1"/>
    <col min="13078" max="13078" width="4.44140625" customWidth="1"/>
    <col min="13079" max="13079" width="5" customWidth="1"/>
    <col min="13080" max="13080" width="8.33203125" customWidth="1"/>
    <col min="13081" max="13081" width="4.44140625" customWidth="1"/>
    <col min="13082" max="13082" width="6.33203125" customWidth="1"/>
    <col min="13083" max="13083" width="8.33203125" customWidth="1"/>
    <col min="13084" max="13084" width="4.44140625" customWidth="1"/>
    <col min="13085" max="13085" width="6" customWidth="1"/>
    <col min="13086" max="13086" width="8.5546875" customWidth="1"/>
    <col min="13087" max="13087" width="4.44140625" customWidth="1"/>
    <col min="13088" max="13088" width="6.44140625" customWidth="1"/>
    <col min="13089" max="13089" width="8.88671875" customWidth="1"/>
    <col min="13090" max="13090" width="4.6640625" customWidth="1"/>
    <col min="13091" max="13091" width="6.6640625" customWidth="1"/>
    <col min="13092" max="13092" width="8.6640625" customWidth="1"/>
    <col min="13093" max="13093" width="4.33203125" customWidth="1"/>
    <col min="13094" max="13100" width="5.44140625" customWidth="1"/>
    <col min="13313" max="13313" width="4.109375" customWidth="1"/>
    <col min="13314" max="13314" width="17" customWidth="1"/>
    <col min="13316" max="13316" width="4.109375" customWidth="1"/>
    <col min="13317" max="13317" width="4.5546875" customWidth="1"/>
    <col min="13318" max="13318" width="8.44140625" customWidth="1"/>
    <col min="13319" max="13319" width="4.44140625" customWidth="1"/>
    <col min="13320" max="13332" width="6.33203125" customWidth="1"/>
    <col min="13333" max="13333" width="8.88671875" customWidth="1"/>
    <col min="13334" max="13334" width="4.44140625" customWidth="1"/>
    <col min="13335" max="13335" width="5" customWidth="1"/>
    <col min="13336" max="13336" width="8.33203125" customWidth="1"/>
    <col min="13337" max="13337" width="4.44140625" customWidth="1"/>
    <col min="13338" max="13338" width="6.33203125" customWidth="1"/>
    <col min="13339" max="13339" width="8.33203125" customWidth="1"/>
    <col min="13340" max="13340" width="4.44140625" customWidth="1"/>
    <col min="13341" max="13341" width="6" customWidth="1"/>
    <col min="13342" max="13342" width="8.5546875" customWidth="1"/>
    <col min="13343" max="13343" width="4.44140625" customWidth="1"/>
    <col min="13344" max="13344" width="6.44140625" customWidth="1"/>
    <col min="13345" max="13345" width="8.88671875" customWidth="1"/>
    <col min="13346" max="13346" width="4.6640625" customWidth="1"/>
    <col min="13347" max="13347" width="6.6640625" customWidth="1"/>
    <col min="13348" max="13348" width="8.6640625" customWidth="1"/>
    <col min="13349" max="13349" width="4.33203125" customWidth="1"/>
    <col min="13350" max="13356" width="5.44140625" customWidth="1"/>
    <col min="13569" max="13569" width="4.109375" customWidth="1"/>
    <col min="13570" max="13570" width="17" customWidth="1"/>
    <col min="13572" max="13572" width="4.109375" customWidth="1"/>
    <col min="13573" max="13573" width="4.5546875" customWidth="1"/>
    <col min="13574" max="13574" width="8.44140625" customWidth="1"/>
    <col min="13575" max="13575" width="4.44140625" customWidth="1"/>
    <col min="13576" max="13588" width="6.33203125" customWidth="1"/>
    <col min="13589" max="13589" width="8.88671875" customWidth="1"/>
    <col min="13590" max="13590" width="4.44140625" customWidth="1"/>
    <col min="13591" max="13591" width="5" customWidth="1"/>
    <col min="13592" max="13592" width="8.33203125" customWidth="1"/>
    <col min="13593" max="13593" width="4.44140625" customWidth="1"/>
    <col min="13594" max="13594" width="6.33203125" customWidth="1"/>
    <col min="13595" max="13595" width="8.33203125" customWidth="1"/>
    <col min="13596" max="13596" width="4.44140625" customWidth="1"/>
    <col min="13597" max="13597" width="6" customWidth="1"/>
    <col min="13598" max="13598" width="8.5546875" customWidth="1"/>
    <col min="13599" max="13599" width="4.44140625" customWidth="1"/>
    <col min="13600" max="13600" width="6.44140625" customWidth="1"/>
    <col min="13601" max="13601" width="8.88671875" customWidth="1"/>
    <col min="13602" max="13602" width="4.6640625" customWidth="1"/>
    <col min="13603" max="13603" width="6.6640625" customWidth="1"/>
    <col min="13604" max="13604" width="8.6640625" customWidth="1"/>
    <col min="13605" max="13605" width="4.33203125" customWidth="1"/>
    <col min="13606" max="13612" width="5.44140625" customWidth="1"/>
    <col min="13825" max="13825" width="4.109375" customWidth="1"/>
    <col min="13826" max="13826" width="17" customWidth="1"/>
    <col min="13828" max="13828" width="4.109375" customWidth="1"/>
    <col min="13829" max="13829" width="4.5546875" customWidth="1"/>
    <col min="13830" max="13830" width="8.44140625" customWidth="1"/>
    <col min="13831" max="13831" width="4.44140625" customWidth="1"/>
    <col min="13832" max="13844" width="6.33203125" customWidth="1"/>
    <col min="13845" max="13845" width="8.88671875" customWidth="1"/>
    <col min="13846" max="13846" width="4.44140625" customWidth="1"/>
    <col min="13847" max="13847" width="5" customWidth="1"/>
    <col min="13848" max="13848" width="8.33203125" customWidth="1"/>
    <col min="13849" max="13849" width="4.44140625" customWidth="1"/>
    <col min="13850" max="13850" width="6.33203125" customWidth="1"/>
    <col min="13851" max="13851" width="8.33203125" customWidth="1"/>
    <col min="13852" max="13852" width="4.44140625" customWidth="1"/>
    <col min="13853" max="13853" width="6" customWidth="1"/>
    <col min="13854" max="13854" width="8.5546875" customWidth="1"/>
    <col min="13855" max="13855" width="4.44140625" customWidth="1"/>
    <col min="13856" max="13856" width="6.44140625" customWidth="1"/>
    <col min="13857" max="13857" width="8.88671875" customWidth="1"/>
    <col min="13858" max="13858" width="4.6640625" customWidth="1"/>
    <col min="13859" max="13859" width="6.6640625" customWidth="1"/>
    <col min="13860" max="13860" width="8.6640625" customWidth="1"/>
    <col min="13861" max="13861" width="4.33203125" customWidth="1"/>
    <col min="13862" max="13868" width="5.44140625" customWidth="1"/>
    <col min="14081" max="14081" width="4.109375" customWidth="1"/>
    <col min="14082" max="14082" width="17" customWidth="1"/>
    <col min="14084" max="14084" width="4.109375" customWidth="1"/>
    <col min="14085" max="14085" width="4.5546875" customWidth="1"/>
    <col min="14086" max="14086" width="8.44140625" customWidth="1"/>
    <col min="14087" max="14087" width="4.44140625" customWidth="1"/>
    <col min="14088" max="14100" width="6.33203125" customWidth="1"/>
    <col min="14101" max="14101" width="8.88671875" customWidth="1"/>
    <col min="14102" max="14102" width="4.44140625" customWidth="1"/>
    <col min="14103" max="14103" width="5" customWidth="1"/>
    <col min="14104" max="14104" width="8.33203125" customWidth="1"/>
    <col min="14105" max="14105" width="4.44140625" customWidth="1"/>
    <col min="14106" max="14106" width="6.33203125" customWidth="1"/>
    <col min="14107" max="14107" width="8.33203125" customWidth="1"/>
    <col min="14108" max="14108" width="4.44140625" customWidth="1"/>
    <col min="14109" max="14109" width="6" customWidth="1"/>
    <col min="14110" max="14110" width="8.5546875" customWidth="1"/>
    <col min="14111" max="14111" width="4.44140625" customWidth="1"/>
    <col min="14112" max="14112" width="6.44140625" customWidth="1"/>
    <col min="14113" max="14113" width="8.88671875" customWidth="1"/>
    <col min="14114" max="14114" width="4.6640625" customWidth="1"/>
    <col min="14115" max="14115" width="6.6640625" customWidth="1"/>
    <col min="14116" max="14116" width="8.6640625" customWidth="1"/>
    <col min="14117" max="14117" width="4.33203125" customWidth="1"/>
    <col min="14118" max="14124" width="5.44140625" customWidth="1"/>
    <col min="14337" max="14337" width="4.109375" customWidth="1"/>
    <col min="14338" max="14338" width="17" customWidth="1"/>
    <col min="14340" max="14340" width="4.109375" customWidth="1"/>
    <col min="14341" max="14341" width="4.5546875" customWidth="1"/>
    <col min="14342" max="14342" width="8.44140625" customWidth="1"/>
    <col min="14343" max="14343" width="4.44140625" customWidth="1"/>
    <col min="14344" max="14356" width="6.33203125" customWidth="1"/>
    <col min="14357" max="14357" width="8.88671875" customWidth="1"/>
    <col min="14358" max="14358" width="4.44140625" customWidth="1"/>
    <col min="14359" max="14359" width="5" customWidth="1"/>
    <col min="14360" max="14360" width="8.33203125" customWidth="1"/>
    <col min="14361" max="14361" width="4.44140625" customWidth="1"/>
    <col min="14362" max="14362" width="6.33203125" customWidth="1"/>
    <col min="14363" max="14363" width="8.33203125" customWidth="1"/>
    <col min="14364" max="14364" width="4.44140625" customWidth="1"/>
    <col min="14365" max="14365" width="6" customWidth="1"/>
    <col min="14366" max="14366" width="8.5546875" customWidth="1"/>
    <col min="14367" max="14367" width="4.44140625" customWidth="1"/>
    <col min="14368" max="14368" width="6.44140625" customWidth="1"/>
    <col min="14369" max="14369" width="8.88671875" customWidth="1"/>
    <col min="14370" max="14370" width="4.6640625" customWidth="1"/>
    <col min="14371" max="14371" width="6.6640625" customWidth="1"/>
    <col min="14372" max="14372" width="8.6640625" customWidth="1"/>
    <col min="14373" max="14373" width="4.33203125" customWidth="1"/>
    <col min="14374" max="14380" width="5.44140625" customWidth="1"/>
    <col min="14593" max="14593" width="4.109375" customWidth="1"/>
    <col min="14594" max="14594" width="17" customWidth="1"/>
    <col min="14596" max="14596" width="4.109375" customWidth="1"/>
    <col min="14597" max="14597" width="4.5546875" customWidth="1"/>
    <col min="14598" max="14598" width="8.44140625" customWidth="1"/>
    <col min="14599" max="14599" width="4.44140625" customWidth="1"/>
    <col min="14600" max="14612" width="6.33203125" customWidth="1"/>
    <col min="14613" max="14613" width="8.88671875" customWidth="1"/>
    <col min="14614" max="14614" width="4.44140625" customWidth="1"/>
    <col min="14615" max="14615" width="5" customWidth="1"/>
    <col min="14616" max="14616" width="8.33203125" customWidth="1"/>
    <col min="14617" max="14617" width="4.44140625" customWidth="1"/>
    <col min="14618" max="14618" width="6.33203125" customWidth="1"/>
    <col min="14619" max="14619" width="8.33203125" customWidth="1"/>
    <col min="14620" max="14620" width="4.44140625" customWidth="1"/>
    <col min="14621" max="14621" width="6" customWidth="1"/>
    <col min="14622" max="14622" width="8.5546875" customWidth="1"/>
    <col min="14623" max="14623" width="4.44140625" customWidth="1"/>
    <col min="14624" max="14624" width="6.44140625" customWidth="1"/>
    <col min="14625" max="14625" width="8.88671875" customWidth="1"/>
    <col min="14626" max="14626" width="4.6640625" customWidth="1"/>
    <col min="14627" max="14627" width="6.6640625" customWidth="1"/>
    <col min="14628" max="14628" width="8.6640625" customWidth="1"/>
    <col min="14629" max="14629" width="4.33203125" customWidth="1"/>
    <col min="14630" max="14636" width="5.44140625" customWidth="1"/>
    <col min="14849" max="14849" width="4.109375" customWidth="1"/>
    <col min="14850" max="14850" width="17" customWidth="1"/>
    <col min="14852" max="14852" width="4.109375" customWidth="1"/>
    <col min="14853" max="14853" width="4.5546875" customWidth="1"/>
    <col min="14854" max="14854" width="8.44140625" customWidth="1"/>
    <col min="14855" max="14855" width="4.44140625" customWidth="1"/>
    <col min="14856" max="14868" width="6.33203125" customWidth="1"/>
    <col min="14869" max="14869" width="8.88671875" customWidth="1"/>
    <col min="14870" max="14870" width="4.44140625" customWidth="1"/>
    <col min="14871" max="14871" width="5" customWidth="1"/>
    <col min="14872" max="14872" width="8.33203125" customWidth="1"/>
    <col min="14873" max="14873" width="4.44140625" customWidth="1"/>
    <col min="14874" max="14874" width="6.33203125" customWidth="1"/>
    <col min="14875" max="14875" width="8.33203125" customWidth="1"/>
    <col min="14876" max="14876" width="4.44140625" customWidth="1"/>
    <col min="14877" max="14877" width="6" customWidth="1"/>
    <col min="14878" max="14878" width="8.5546875" customWidth="1"/>
    <col min="14879" max="14879" width="4.44140625" customWidth="1"/>
    <col min="14880" max="14880" width="6.44140625" customWidth="1"/>
    <col min="14881" max="14881" width="8.88671875" customWidth="1"/>
    <col min="14882" max="14882" width="4.6640625" customWidth="1"/>
    <col min="14883" max="14883" width="6.6640625" customWidth="1"/>
    <col min="14884" max="14884" width="8.6640625" customWidth="1"/>
    <col min="14885" max="14885" width="4.33203125" customWidth="1"/>
    <col min="14886" max="14892" width="5.44140625" customWidth="1"/>
    <col min="15105" max="15105" width="4.109375" customWidth="1"/>
    <col min="15106" max="15106" width="17" customWidth="1"/>
    <col min="15108" max="15108" width="4.109375" customWidth="1"/>
    <col min="15109" max="15109" width="4.5546875" customWidth="1"/>
    <col min="15110" max="15110" width="8.44140625" customWidth="1"/>
    <col min="15111" max="15111" width="4.44140625" customWidth="1"/>
    <col min="15112" max="15124" width="6.33203125" customWidth="1"/>
    <col min="15125" max="15125" width="8.88671875" customWidth="1"/>
    <col min="15126" max="15126" width="4.44140625" customWidth="1"/>
    <col min="15127" max="15127" width="5" customWidth="1"/>
    <col min="15128" max="15128" width="8.33203125" customWidth="1"/>
    <col min="15129" max="15129" width="4.44140625" customWidth="1"/>
    <col min="15130" max="15130" width="6.33203125" customWidth="1"/>
    <col min="15131" max="15131" width="8.33203125" customWidth="1"/>
    <col min="15132" max="15132" width="4.44140625" customWidth="1"/>
    <col min="15133" max="15133" width="6" customWidth="1"/>
    <col min="15134" max="15134" width="8.5546875" customWidth="1"/>
    <col min="15135" max="15135" width="4.44140625" customWidth="1"/>
    <col min="15136" max="15136" width="6.44140625" customWidth="1"/>
    <col min="15137" max="15137" width="8.88671875" customWidth="1"/>
    <col min="15138" max="15138" width="4.6640625" customWidth="1"/>
    <col min="15139" max="15139" width="6.6640625" customWidth="1"/>
    <col min="15140" max="15140" width="8.6640625" customWidth="1"/>
    <col min="15141" max="15141" width="4.33203125" customWidth="1"/>
    <col min="15142" max="15148" width="5.44140625" customWidth="1"/>
    <col min="15361" max="15361" width="4.109375" customWidth="1"/>
    <col min="15362" max="15362" width="17" customWidth="1"/>
    <col min="15364" max="15364" width="4.109375" customWidth="1"/>
    <col min="15365" max="15365" width="4.5546875" customWidth="1"/>
    <col min="15366" max="15366" width="8.44140625" customWidth="1"/>
    <col min="15367" max="15367" width="4.44140625" customWidth="1"/>
    <col min="15368" max="15380" width="6.33203125" customWidth="1"/>
    <col min="15381" max="15381" width="8.88671875" customWidth="1"/>
    <col min="15382" max="15382" width="4.44140625" customWidth="1"/>
    <col min="15383" max="15383" width="5" customWidth="1"/>
    <col min="15384" max="15384" width="8.33203125" customWidth="1"/>
    <col min="15385" max="15385" width="4.44140625" customWidth="1"/>
    <col min="15386" max="15386" width="6.33203125" customWidth="1"/>
    <col min="15387" max="15387" width="8.33203125" customWidth="1"/>
    <col min="15388" max="15388" width="4.44140625" customWidth="1"/>
    <col min="15389" max="15389" width="6" customWidth="1"/>
    <col min="15390" max="15390" width="8.5546875" customWidth="1"/>
    <col min="15391" max="15391" width="4.44140625" customWidth="1"/>
    <col min="15392" max="15392" width="6.44140625" customWidth="1"/>
    <col min="15393" max="15393" width="8.88671875" customWidth="1"/>
    <col min="15394" max="15394" width="4.6640625" customWidth="1"/>
    <col min="15395" max="15395" width="6.6640625" customWidth="1"/>
    <col min="15396" max="15396" width="8.6640625" customWidth="1"/>
    <col min="15397" max="15397" width="4.33203125" customWidth="1"/>
    <col min="15398" max="15404" width="5.44140625" customWidth="1"/>
    <col min="15617" max="15617" width="4.109375" customWidth="1"/>
    <col min="15618" max="15618" width="17" customWidth="1"/>
    <col min="15620" max="15620" width="4.109375" customWidth="1"/>
    <col min="15621" max="15621" width="4.5546875" customWidth="1"/>
    <col min="15622" max="15622" width="8.44140625" customWidth="1"/>
    <col min="15623" max="15623" width="4.44140625" customWidth="1"/>
    <col min="15624" max="15636" width="6.33203125" customWidth="1"/>
    <col min="15637" max="15637" width="8.88671875" customWidth="1"/>
    <col min="15638" max="15638" width="4.44140625" customWidth="1"/>
    <col min="15639" max="15639" width="5" customWidth="1"/>
    <col min="15640" max="15640" width="8.33203125" customWidth="1"/>
    <col min="15641" max="15641" width="4.44140625" customWidth="1"/>
    <col min="15642" max="15642" width="6.33203125" customWidth="1"/>
    <col min="15643" max="15643" width="8.33203125" customWidth="1"/>
    <col min="15644" max="15644" width="4.44140625" customWidth="1"/>
    <col min="15645" max="15645" width="6" customWidth="1"/>
    <col min="15646" max="15646" width="8.5546875" customWidth="1"/>
    <col min="15647" max="15647" width="4.44140625" customWidth="1"/>
    <col min="15648" max="15648" width="6.44140625" customWidth="1"/>
    <col min="15649" max="15649" width="8.88671875" customWidth="1"/>
    <col min="15650" max="15650" width="4.6640625" customWidth="1"/>
    <col min="15651" max="15651" width="6.6640625" customWidth="1"/>
    <col min="15652" max="15652" width="8.6640625" customWidth="1"/>
    <col min="15653" max="15653" width="4.33203125" customWidth="1"/>
    <col min="15654" max="15660" width="5.44140625" customWidth="1"/>
    <col min="15873" max="15873" width="4.109375" customWidth="1"/>
    <col min="15874" max="15874" width="17" customWidth="1"/>
    <col min="15876" max="15876" width="4.109375" customWidth="1"/>
    <col min="15877" max="15877" width="4.5546875" customWidth="1"/>
    <col min="15878" max="15878" width="8.44140625" customWidth="1"/>
    <col min="15879" max="15879" width="4.44140625" customWidth="1"/>
    <col min="15880" max="15892" width="6.33203125" customWidth="1"/>
    <col min="15893" max="15893" width="8.88671875" customWidth="1"/>
    <col min="15894" max="15894" width="4.44140625" customWidth="1"/>
    <col min="15895" max="15895" width="5" customWidth="1"/>
    <col min="15896" max="15896" width="8.33203125" customWidth="1"/>
    <col min="15897" max="15897" width="4.44140625" customWidth="1"/>
    <col min="15898" max="15898" width="6.33203125" customWidth="1"/>
    <col min="15899" max="15899" width="8.33203125" customWidth="1"/>
    <col min="15900" max="15900" width="4.44140625" customWidth="1"/>
    <col min="15901" max="15901" width="6" customWidth="1"/>
    <col min="15902" max="15902" width="8.5546875" customWidth="1"/>
    <col min="15903" max="15903" width="4.44140625" customWidth="1"/>
    <col min="15904" max="15904" width="6.44140625" customWidth="1"/>
    <col min="15905" max="15905" width="8.88671875" customWidth="1"/>
    <col min="15906" max="15906" width="4.6640625" customWidth="1"/>
    <col min="15907" max="15907" width="6.6640625" customWidth="1"/>
    <col min="15908" max="15908" width="8.6640625" customWidth="1"/>
    <col min="15909" max="15909" width="4.33203125" customWidth="1"/>
    <col min="15910" max="15916" width="5.44140625" customWidth="1"/>
    <col min="16129" max="16129" width="4.109375" customWidth="1"/>
    <col min="16130" max="16130" width="17" customWidth="1"/>
    <col min="16132" max="16132" width="4.109375" customWidth="1"/>
    <col min="16133" max="16133" width="4.5546875" customWidth="1"/>
    <col min="16134" max="16134" width="8.44140625" customWidth="1"/>
    <col min="16135" max="16135" width="4.44140625" customWidth="1"/>
    <col min="16136" max="16148" width="6.33203125" customWidth="1"/>
    <col min="16149" max="16149" width="8.88671875" customWidth="1"/>
    <col min="16150" max="16150" width="4.44140625" customWidth="1"/>
    <col min="16151" max="16151" width="5" customWidth="1"/>
    <col min="16152" max="16152" width="8.33203125" customWidth="1"/>
    <col min="16153" max="16153" width="4.44140625" customWidth="1"/>
    <col min="16154" max="16154" width="6.33203125" customWidth="1"/>
    <col min="16155" max="16155" width="8.33203125" customWidth="1"/>
    <col min="16156" max="16156" width="4.44140625" customWidth="1"/>
    <col min="16157" max="16157" width="6" customWidth="1"/>
    <col min="16158" max="16158" width="8.5546875" customWidth="1"/>
    <col min="16159" max="16159" width="4.44140625" customWidth="1"/>
    <col min="16160" max="16160" width="6.44140625" customWidth="1"/>
    <col min="16161" max="16161" width="8.88671875" customWidth="1"/>
    <col min="16162" max="16162" width="4.6640625" customWidth="1"/>
    <col min="16163" max="16163" width="6.6640625" customWidth="1"/>
    <col min="16164" max="16164" width="8.6640625" customWidth="1"/>
    <col min="16165" max="16165" width="4.33203125" customWidth="1"/>
    <col min="16166" max="16172" width="5.44140625" customWidth="1"/>
  </cols>
  <sheetData>
    <row r="1" spans="1:66" ht="22.5" customHeight="1" x14ac:dyDescent="0.25">
      <c r="A1" t="s">
        <v>96</v>
      </c>
    </row>
    <row r="2" spans="1:66" ht="11.4" customHeight="1" x14ac:dyDescent="0.25">
      <c r="A2" s="218" t="s">
        <v>97</v>
      </c>
      <c r="B2" s="218"/>
      <c r="C2" s="184">
        <v>5</v>
      </c>
    </row>
    <row r="3" spans="1:66" ht="39.6" x14ac:dyDescent="0.25">
      <c r="B3" s="185" t="s">
        <v>3</v>
      </c>
      <c r="C3" s="186" t="s">
        <v>98</v>
      </c>
      <c r="D3" s="187" t="s">
        <v>99</v>
      </c>
      <c r="E3" s="188" t="s">
        <v>100</v>
      </c>
      <c r="F3" s="186" t="s">
        <v>101</v>
      </c>
      <c r="G3" s="187" t="s">
        <v>99</v>
      </c>
      <c r="H3" s="188" t="s">
        <v>100</v>
      </c>
      <c r="I3" s="186">
        <v>1996</v>
      </c>
      <c r="J3" s="187" t="s">
        <v>99</v>
      </c>
      <c r="K3" s="188" t="s">
        <v>100</v>
      </c>
      <c r="L3" s="186">
        <v>1997</v>
      </c>
      <c r="M3" s="187" t="s">
        <v>99</v>
      </c>
      <c r="N3" s="188" t="s">
        <v>100</v>
      </c>
      <c r="O3" s="186">
        <v>1998</v>
      </c>
      <c r="P3" s="187" t="s">
        <v>99</v>
      </c>
      <c r="Q3" s="188" t="s">
        <v>100</v>
      </c>
      <c r="R3" s="186">
        <v>1999</v>
      </c>
      <c r="S3" s="187" t="s">
        <v>99</v>
      </c>
      <c r="T3" s="188" t="s">
        <v>100</v>
      </c>
      <c r="U3" s="186" t="s">
        <v>102</v>
      </c>
      <c r="V3" s="187" t="s">
        <v>99</v>
      </c>
      <c r="W3" s="188" t="s">
        <v>100</v>
      </c>
      <c r="X3" s="186" t="s">
        <v>103</v>
      </c>
      <c r="Y3" s="187" t="s">
        <v>99</v>
      </c>
      <c r="Z3" s="188" t="s">
        <v>100</v>
      </c>
      <c r="AA3" s="186" t="s">
        <v>104</v>
      </c>
      <c r="AB3" s="187" t="s">
        <v>99</v>
      </c>
      <c r="AC3" s="188" t="s">
        <v>100</v>
      </c>
      <c r="AD3" s="186" t="s">
        <v>105</v>
      </c>
      <c r="AE3" s="187" t="s">
        <v>99</v>
      </c>
      <c r="AF3" s="188" t="s">
        <v>100</v>
      </c>
      <c r="AG3" s="186" t="s">
        <v>106</v>
      </c>
      <c r="AH3" s="187" t="s">
        <v>99</v>
      </c>
      <c r="AI3" s="188" t="s">
        <v>100</v>
      </c>
      <c r="AJ3" s="186" t="s">
        <v>107</v>
      </c>
      <c r="AK3" s="187" t="s">
        <v>99</v>
      </c>
      <c r="AL3" s="188" t="s">
        <v>100</v>
      </c>
      <c r="AM3" s="186">
        <v>2006</v>
      </c>
      <c r="AN3" s="187" t="s">
        <v>99</v>
      </c>
      <c r="AO3" s="188" t="s">
        <v>100</v>
      </c>
      <c r="AP3" s="186">
        <v>2007</v>
      </c>
      <c r="AQ3" s="187" t="s">
        <v>99</v>
      </c>
      <c r="AR3" s="188" t="s">
        <v>100</v>
      </c>
      <c r="AS3" s="186">
        <v>2008</v>
      </c>
      <c r="AT3" s="187" t="s">
        <v>99</v>
      </c>
      <c r="AU3" s="188" t="s">
        <v>100</v>
      </c>
      <c r="AV3" s="186">
        <v>2009</v>
      </c>
      <c r="AW3" s="187" t="s">
        <v>99</v>
      </c>
      <c r="AX3" s="188" t="s">
        <v>100</v>
      </c>
      <c r="AY3" s="186">
        <v>2010</v>
      </c>
      <c r="AZ3" s="187" t="s">
        <v>99</v>
      </c>
      <c r="BA3" s="188" t="s">
        <v>100</v>
      </c>
      <c r="BB3" s="186">
        <v>2011</v>
      </c>
      <c r="BC3" s="187" t="s">
        <v>99</v>
      </c>
      <c r="BD3" s="188" t="s">
        <v>100</v>
      </c>
      <c r="BE3" s="186">
        <v>2012</v>
      </c>
      <c r="BF3" s="187" t="s">
        <v>99</v>
      </c>
      <c r="BG3" s="188" t="s">
        <v>100</v>
      </c>
      <c r="BH3" s="186">
        <v>2013</v>
      </c>
      <c r="BI3" s="187" t="s">
        <v>99</v>
      </c>
      <c r="BJ3" s="188" t="s">
        <v>100</v>
      </c>
      <c r="BL3" t="s">
        <v>108</v>
      </c>
    </row>
    <row r="4" spans="1:66" ht="15" x14ac:dyDescent="0.25">
      <c r="B4" s="189"/>
      <c r="C4" s="190" t="s">
        <v>109</v>
      </c>
      <c r="D4" s="190"/>
      <c r="E4" s="190"/>
      <c r="F4" s="190" t="s">
        <v>109</v>
      </c>
      <c r="G4" s="190"/>
      <c r="H4" s="190"/>
      <c r="I4" s="190"/>
      <c r="J4" s="190"/>
      <c r="K4" s="190"/>
      <c r="L4" s="190"/>
      <c r="M4" s="190"/>
      <c r="N4" s="190"/>
      <c r="O4" s="190"/>
      <c r="P4" s="190"/>
      <c r="Q4" s="190"/>
      <c r="R4" s="190"/>
      <c r="S4" s="190"/>
      <c r="T4" s="190"/>
      <c r="U4" s="190" t="s">
        <v>109</v>
      </c>
      <c r="V4" s="190"/>
      <c r="W4" s="190"/>
      <c r="X4" s="190" t="s">
        <v>109</v>
      </c>
      <c r="Y4" s="190"/>
      <c r="Z4" s="190"/>
      <c r="AA4" s="190" t="s">
        <v>109</v>
      </c>
      <c r="AB4" s="190"/>
      <c r="AC4" s="190"/>
      <c r="AD4" s="190" t="s">
        <v>109</v>
      </c>
      <c r="AE4" s="190"/>
      <c r="AF4" s="190"/>
      <c r="AG4" s="190" t="s">
        <v>109</v>
      </c>
      <c r="AH4" s="190"/>
      <c r="AI4" s="190"/>
      <c r="AJ4" s="190" t="s">
        <v>109</v>
      </c>
      <c r="AK4" s="190"/>
    </row>
    <row r="5" spans="1:66" x14ac:dyDescent="0.25">
      <c r="B5" s="191" t="s">
        <v>6</v>
      </c>
      <c r="C5" s="192"/>
      <c r="D5" s="193"/>
      <c r="E5" s="192"/>
      <c r="F5" s="192"/>
      <c r="G5" s="193"/>
      <c r="H5" s="192"/>
      <c r="I5" s="192"/>
      <c r="J5" s="192"/>
      <c r="K5" s="192"/>
      <c r="L5" s="192">
        <v>26610</v>
      </c>
      <c r="M5" s="192"/>
      <c r="N5" s="192">
        <v>13</v>
      </c>
      <c r="O5" s="192">
        <v>26610</v>
      </c>
      <c r="P5" s="192"/>
      <c r="Q5" s="192">
        <v>13</v>
      </c>
      <c r="R5" s="192">
        <v>26610</v>
      </c>
      <c r="S5" s="192"/>
      <c r="T5" s="192">
        <v>13</v>
      </c>
      <c r="U5" s="192"/>
      <c r="V5" s="193"/>
      <c r="W5" s="192"/>
      <c r="X5" s="192"/>
      <c r="Y5" s="193"/>
      <c r="Z5" s="192"/>
      <c r="AA5" s="192"/>
      <c r="AB5" s="194"/>
      <c r="AC5" s="192"/>
      <c r="AD5" s="192"/>
      <c r="AE5" s="193"/>
      <c r="AF5" s="192"/>
      <c r="AG5" s="192"/>
      <c r="AH5" s="193"/>
      <c r="AI5" s="192"/>
      <c r="AJ5" s="192">
        <v>0</v>
      </c>
      <c r="AK5" s="193"/>
      <c r="AL5" s="195">
        <v>13</v>
      </c>
      <c r="AM5" s="195">
        <v>0</v>
      </c>
      <c r="AN5" s="195"/>
      <c r="AO5" s="195">
        <v>13</v>
      </c>
      <c r="AP5" s="195">
        <v>0</v>
      </c>
      <c r="AQ5" s="195"/>
      <c r="AR5" s="195">
        <v>13</v>
      </c>
      <c r="AS5">
        <v>29458</v>
      </c>
      <c r="AT5">
        <v>1</v>
      </c>
      <c r="AU5">
        <v>13</v>
      </c>
      <c r="AV5">
        <v>37218</v>
      </c>
      <c r="AW5">
        <v>1</v>
      </c>
      <c r="AX5">
        <v>13</v>
      </c>
      <c r="AY5">
        <v>51134</v>
      </c>
      <c r="AZ5">
        <v>1</v>
      </c>
      <c r="BA5">
        <v>13</v>
      </c>
      <c r="BB5">
        <v>20569</v>
      </c>
      <c r="BC5">
        <v>1</v>
      </c>
      <c r="BD5">
        <v>13</v>
      </c>
      <c r="BE5">
        <v>43050</v>
      </c>
      <c r="BF5">
        <v>1</v>
      </c>
      <c r="BG5">
        <v>13</v>
      </c>
      <c r="BH5">
        <v>41600</v>
      </c>
      <c r="BI5">
        <v>1</v>
      </c>
      <c r="BJ5">
        <v>13</v>
      </c>
      <c r="BL5" t="b">
        <f>IF(MAX(E5,H5,K5,N5,Q5,T5,W5,Z5,AC5,AF5,AI5,AL5,AO5,AR5,AU5,AX5,BA5,BD5,BG5,BJ5)=MIN(E5,H5,K5,N5,Q5,T5,W5,Z5,AC5,AF5,AI5,AL5,AO5,AR5,AU5,AX5,BA5,BD5,BG5,BJ5),TRUE,FALSE)</f>
        <v>1</v>
      </c>
      <c r="BM5" s="196">
        <f>MAX(E5,H5,K5,N5,Q5,T5,W5,Z5,AC5,AF5,AI5,AL5,AO5,AR5,AU5,AX5,BA5,BD5,BG5,BJ5)</f>
        <v>13</v>
      </c>
      <c r="BN5" t="str">
        <f>IF(BM5=13,"E","U")</f>
        <v>E</v>
      </c>
    </row>
    <row r="6" spans="1:66" x14ac:dyDescent="0.25">
      <c r="B6" s="191" t="s">
        <v>9</v>
      </c>
      <c r="C6" s="192"/>
      <c r="D6" s="193"/>
      <c r="E6" s="192"/>
      <c r="F6" s="192"/>
      <c r="G6" s="193"/>
      <c r="H6" s="192"/>
      <c r="I6" s="192"/>
      <c r="J6" s="192"/>
      <c r="K6" s="192"/>
      <c r="L6" s="192"/>
      <c r="M6" s="192"/>
      <c r="N6" s="192"/>
      <c r="O6" s="192"/>
      <c r="P6" s="192"/>
      <c r="Q6" s="192"/>
      <c r="R6" s="192"/>
      <c r="S6" s="192"/>
      <c r="T6" s="192"/>
      <c r="U6" s="192">
        <v>11000</v>
      </c>
      <c r="V6" s="193"/>
      <c r="W6" s="192">
        <v>59</v>
      </c>
      <c r="X6" s="192">
        <v>10000</v>
      </c>
      <c r="Y6" s="193"/>
      <c r="Z6" s="192">
        <v>59</v>
      </c>
      <c r="AA6" s="192">
        <v>10000</v>
      </c>
      <c r="AB6" s="194"/>
      <c r="AC6" s="192">
        <v>59</v>
      </c>
      <c r="AD6" s="192">
        <v>11000</v>
      </c>
      <c r="AE6" s="193"/>
      <c r="AF6" s="192">
        <v>59</v>
      </c>
      <c r="AG6" s="192">
        <v>11000</v>
      </c>
      <c r="AH6" s="193"/>
      <c r="AI6" s="192">
        <v>59</v>
      </c>
      <c r="AJ6" s="192">
        <v>11000</v>
      </c>
      <c r="AK6" s="193"/>
      <c r="AL6" s="195">
        <v>59</v>
      </c>
      <c r="AM6" s="195">
        <v>12400</v>
      </c>
      <c r="AN6" s="195"/>
      <c r="AO6" s="195">
        <v>59</v>
      </c>
      <c r="AP6" s="195">
        <v>12400</v>
      </c>
      <c r="AQ6" s="195"/>
      <c r="AR6" s="195">
        <v>59</v>
      </c>
      <c r="AS6">
        <v>12400</v>
      </c>
      <c r="AU6">
        <v>59</v>
      </c>
      <c r="AV6">
        <v>12400</v>
      </c>
      <c r="AX6">
        <v>59</v>
      </c>
      <c r="AY6">
        <v>12400</v>
      </c>
      <c r="BA6">
        <v>59</v>
      </c>
      <c r="BB6">
        <v>12400</v>
      </c>
      <c r="BD6">
        <v>59</v>
      </c>
      <c r="BE6">
        <v>12400</v>
      </c>
      <c r="BG6">
        <v>59</v>
      </c>
      <c r="BL6" t="b">
        <f t="shared" ref="BL6:BL69" si="0">IF(MAX(E6,H6,K6,N6,Q6,T6,W6,Z6,AC6,AF6,AI6,AL6,AO6,AR6,AU6,AX6,BA6,BD6,BG6,BJ6)=MIN(E6,H6,K6,N6,Q6,T6,W6,Z6,AC6,AF6,AI6,AL6,AO6,AR6,AU6,AX6,BA6,BD6,BG6,BJ6),TRUE,FALSE)</f>
        <v>1</v>
      </c>
      <c r="BM6" s="196">
        <f t="shared" ref="BM6:BM69" si="1">MAX(E6,H6,K6,N6,Q6,T6,W6,Z6,AC6,AF6,AI6,AL6,AO6,AR6,AU6,AX6,BA6,BD6,BG6,BJ6)</f>
        <v>59</v>
      </c>
      <c r="BN6" t="str">
        <f t="shared" ref="BN6:BN69" si="2">IF(BM6=13,"E","U")</f>
        <v>U</v>
      </c>
    </row>
    <row r="7" spans="1:66" x14ac:dyDescent="0.25">
      <c r="B7" s="191" t="s">
        <v>2</v>
      </c>
      <c r="C7" s="192">
        <v>283.81838989257812</v>
      </c>
      <c r="D7" s="193"/>
      <c r="E7" s="192">
        <v>59</v>
      </c>
      <c r="F7" s="192">
        <v>242.15376281738281</v>
      </c>
      <c r="G7" s="193"/>
      <c r="H7" s="192">
        <v>59</v>
      </c>
      <c r="I7" s="192">
        <v>443.04171752929687</v>
      </c>
      <c r="J7" s="192"/>
      <c r="K7" s="192">
        <v>59</v>
      </c>
      <c r="L7" s="192">
        <v>251.56185913085937</v>
      </c>
      <c r="M7" s="192"/>
      <c r="N7" s="192">
        <v>59</v>
      </c>
      <c r="O7" s="192">
        <v>181.43809509277344</v>
      </c>
      <c r="P7" s="192"/>
      <c r="Q7" s="192">
        <v>59</v>
      </c>
      <c r="R7" s="192">
        <v>295.10369873046875</v>
      </c>
      <c r="S7" s="192"/>
      <c r="T7" s="192">
        <v>59</v>
      </c>
      <c r="U7" s="192">
        <v>298.27182006835937</v>
      </c>
      <c r="V7" s="193"/>
      <c r="W7" s="192">
        <v>59</v>
      </c>
      <c r="X7" s="192">
        <v>241.69973754882812</v>
      </c>
      <c r="Y7" s="193"/>
      <c r="Z7" s="192">
        <v>59</v>
      </c>
      <c r="AA7" s="192">
        <v>327.67242431640625</v>
      </c>
      <c r="AB7" s="194"/>
      <c r="AC7" s="192">
        <v>59</v>
      </c>
      <c r="AD7" s="192">
        <v>279.8590087890625</v>
      </c>
      <c r="AE7" s="193"/>
      <c r="AF7" s="192">
        <v>59</v>
      </c>
      <c r="AG7" s="192">
        <v>183.46620178222656</v>
      </c>
      <c r="AH7" s="193"/>
      <c r="AI7" s="192">
        <v>59</v>
      </c>
      <c r="AJ7" s="192">
        <v>187.39274597167969</v>
      </c>
      <c r="AK7" s="193"/>
      <c r="AL7" s="195">
        <v>59</v>
      </c>
      <c r="AM7" s="195">
        <v>156.757080078125</v>
      </c>
      <c r="AN7" s="195"/>
      <c r="AO7" s="195">
        <v>59</v>
      </c>
      <c r="AP7" s="195">
        <v>126.40191650390625</v>
      </c>
      <c r="AQ7" s="195"/>
      <c r="AR7" s="195">
        <v>59</v>
      </c>
      <c r="AS7">
        <v>295.61444091796875</v>
      </c>
      <c r="AU7">
        <v>59</v>
      </c>
      <c r="AV7">
        <v>266.77001953125</v>
      </c>
      <c r="AX7">
        <v>59</v>
      </c>
      <c r="AY7">
        <v>260.02545166015625</v>
      </c>
      <c r="BA7">
        <v>59</v>
      </c>
      <c r="BB7">
        <v>162.38845825195312</v>
      </c>
      <c r="BD7">
        <v>59</v>
      </c>
      <c r="BE7">
        <v>198.51531982421875</v>
      </c>
      <c r="BG7">
        <v>59</v>
      </c>
      <c r="BL7" t="b">
        <f t="shared" si="0"/>
        <v>1</v>
      </c>
      <c r="BM7" s="196">
        <f t="shared" si="1"/>
        <v>59</v>
      </c>
      <c r="BN7" t="str">
        <f t="shared" si="2"/>
        <v>U</v>
      </c>
    </row>
    <row r="8" spans="1:66" x14ac:dyDescent="0.25">
      <c r="B8" s="191" t="s">
        <v>10</v>
      </c>
      <c r="C8" s="192">
        <v>5368</v>
      </c>
      <c r="D8" s="193"/>
      <c r="E8" s="192">
        <v>59</v>
      </c>
      <c r="F8" s="192">
        <v>4881</v>
      </c>
      <c r="G8" s="193"/>
      <c r="H8" s="192">
        <v>59</v>
      </c>
      <c r="I8" s="192">
        <v>5797</v>
      </c>
      <c r="J8" s="192"/>
      <c r="K8" s="192">
        <v>59</v>
      </c>
      <c r="L8" s="192">
        <v>7249</v>
      </c>
      <c r="M8" s="192"/>
      <c r="N8" s="192">
        <v>59</v>
      </c>
      <c r="O8" s="192">
        <v>3193</v>
      </c>
      <c r="P8" s="192"/>
      <c r="Q8" s="192">
        <v>59</v>
      </c>
      <c r="R8" s="192">
        <v>3993</v>
      </c>
      <c r="S8" s="192"/>
      <c r="T8" s="192">
        <v>59</v>
      </c>
      <c r="U8" s="192">
        <v>2232</v>
      </c>
      <c r="V8" s="193"/>
      <c r="W8" s="192">
        <v>59</v>
      </c>
      <c r="X8" s="192">
        <v>2766</v>
      </c>
      <c r="Y8" s="193"/>
      <c r="Z8" s="192">
        <v>59</v>
      </c>
      <c r="AA8" s="192">
        <v>6831</v>
      </c>
      <c r="AB8" s="194"/>
      <c r="AC8" s="192">
        <v>59</v>
      </c>
      <c r="AD8" s="192">
        <v>7598</v>
      </c>
      <c r="AE8" s="193"/>
      <c r="AF8" s="192">
        <v>59</v>
      </c>
      <c r="AG8" s="192">
        <v>4756</v>
      </c>
      <c r="AH8" s="193"/>
      <c r="AI8" s="192">
        <v>59</v>
      </c>
      <c r="AJ8" s="192">
        <v>7394</v>
      </c>
      <c r="AK8" s="193"/>
      <c r="AL8" s="195">
        <v>59</v>
      </c>
      <c r="AM8" s="195">
        <v>5577</v>
      </c>
      <c r="AN8" s="195"/>
      <c r="AO8" s="195">
        <v>59</v>
      </c>
      <c r="AP8" s="195">
        <v>7854</v>
      </c>
      <c r="AQ8" s="195"/>
      <c r="AR8" s="195">
        <v>59</v>
      </c>
      <c r="AS8">
        <v>3538</v>
      </c>
      <c r="AU8">
        <v>59</v>
      </c>
      <c r="AV8">
        <v>7039</v>
      </c>
      <c r="AX8">
        <v>59</v>
      </c>
      <c r="BL8" t="b">
        <f t="shared" si="0"/>
        <v>1</v>
      </c>
      <c r="BM8" s="196">
        <f t="shared" si="1"/>
        <v>59</v>
      </c>
      <c r="BN8" t="str">
        <f t="shared" si="2"/>
        <v>U</v>
      </c>
    </row>
    <row r="9" spans="1:66" x14ac:dyDescent="0.25">
      <c r="B9" s="191" t="s">
        <v>11</v>
      </c>
      <c r="C9" s="192"/>
      <c r="D9" s="193"/>
      <c r="E9" s="192"/>
      <c r="F9" s="192"/>
      <c r="G9" s="193"/>
      <c r="H9" s="192"/>
      <c r="I9" s="192"/>
      <c r="J9" s="192"/>
      <c r="K9" s="192"/>
      <c r="L9" s="192"/>
      <c r="M9" s="192"/>
      <c r="N9" s="192"/>
      <c r="O9" s="192"/>
      <c r="P9" s="192"/>
      <c r="Q9" s="192"/>
      <c r="R9" s="192"/>
      <c r="S9" s="192"/>
      <c r="T9" s="192"/>
      <c r="U9" s="192"/>
      <c r="V9" s="193"/>
      <c r="W9" s="192"/>
      <c r="X9" s="192"/>
      <c r="Y9" s="193"/>
      <c r="Z9" s="192"/>
      <c r="AA9" s="192"/>
      <c r="AB9" s="194"/>
      <c r="AC9" s="192"/>
      <c r="AD9" s="192"/>
      <c r="AE9" s="193"/>
      <c r="AF9" s="192"/>
      <c r="AG9" s="192"/>
      <c r="AH9" s="193"/>
      <c r="AI9" s="192"/>
      <c r="AJ9" s="192"/>
      <c r="AK9" s="193"/>
      <c r="AL9" s="195"/>
      <c r="AM9" s="195"/>
      <c r="AN9" s="195"/>
      <c r="AO9" s="195"/>
      <c r="AP9" s="195">
        <v>54254</v>
      </c>
      <c r="AQ9" s="195"/>
      <c r="AR9" s="195">
        <v>13</v>
      </c>
      <c r="BL9" t="b">
        <f t="shared" si="0"/>
        <v>1</v>
      </c>
      <c r="BM9" s="196">
        <f t="shared" si="1"/>
        <v>13</v>
      </c>
      <c r="BN9" t="str">
        <f t="shared" si="2"/>
        <v>E</v>
      </c>
    </row>
    <row r="10" spans="1:66" x14ac:dyDescent="0.25">
      <c r="B10" s="191" t="s">
        <v>13</v>
      </c>
      <c r="C10" s="192">
        <v>8814.400390625</v>
      </c>
      <c r="D10" s="193"/>
      <c r="E10" s="192">
        <v>59</v>
      </c>
      <c r="F10" s="192">
        <v>9937.7998046875</v>
      </c>
      <c r="G10" s="193"/>
      <c r="H10" s="192">
        <v>59</v>
      </c>
      <c r="I10" s="192"/>
      <c r="J10" s="192"/>
      <c r="K10" s="192"/>
      <c r="L10" s="192"/>
      <c r="M10" s="192"/>
      <c r="N10" s="192"/>
      <c r="O10" s="192"/>
      <c r="P10" s="192"/>
      <c r="Q10" s="192"/>
      <c r="R10" s="192">
        <v>9332.900390625</v>
      </c>
      <c r="S10" s="192"/>
      <c r="T10" s="192">
        <v>59</v>
      </c>
      <c r="U10" s="192">
        <v>9246.5</v>
      </c>
      <c r="V10" s="193"/>
      <c r="W10" s="192">
        <v>59</v>
      </c>
      <c r="X10" s="192">
        <v>9115.2998046875</v>
      </c>
      <c r="Y10" s="193"/>
      <c r="Z10" s="192">
        <v>59</v>
      </c>
      <c r="AA10" s="192">
        <v>13039.2001953125</v>
      </c>
      <c r="AB10" s="194"/>
      <c r="AC10" s="192">
        <v>59</v>
      </c>
      <c r="AD10" s="192">
        <v>14137.599609375</v>
      </c>
      <c r="AE10" s="193"/>
      <c r="AF10" s="192">
        <v>59</v>
      </c>
      <c r="AG10" s="192">
        <v>13247.400390625</v>
      </c>
      <c r="AH10" s="193"/>
      <c r="AI10" s="192">
        <v>59</v>
      </c>
      <c r="AJ10" s="192">
        <v>9824.400390625</v>
      </c>
      <c r="AK10" s="193"/>
      <c r="AL10" s="195">
        <v>59</v>
      </c>
      <c r="AM10" s="195">
        <v>11177.099609375</v>
      </c>
      <c r="AN10" s="195"/>
      <c r="AO10" s="195">
        <v>59</v>
      </c>
      <c r="AP10" s="195">
        <v>12044.7998046875</v>
      </c>
      <c r="AQ10" s="195"/>
      <c r="AR10" s="195">
        <v>59</v>
      </c>
      <c r="AS10">
        <v>10264</v>
      </c>
      <c r="AU10">
        <v>59</v>
      </c>
      <c r="AV10">
        <v>12401</v>
      </c>
      <c r="AX10">
        <v>59</v>
      </c>
      <c r="AY10">
        <v>10641</v>
      </c>
      <c r="BA10">
        <v>59</v>
      </c>
      <c r="BB10">
        <v>12299</v>
      </c>
      <c r="BD10">
        <v>59</v>
      </c>
      <c r="BE10">
        <v>10907</v>
      </c>
      <c r="BG10">
        <v>59</v>
      </c>
      <c r="BL10" t="b">
        <f t="shared" si="0"/>
        <v>1</v>
      </c>
      <c r="BM10" s="196">
        <f t="shared" si="1"/>
        <v>59</v>
      </c>
      <c r="BN10" t="str">
        <f t="shared" si="2"/>
        <v>U</v>
      </c>
    </row>
    <row r="11" spans="1:66" x14ac:dyDescent="0.25">
      <c r="B11" s="191" t="s">
        <v>14</v>
      </c>
      <c r="C11" s="192">
        <v>-21.200000762939453</v>
      </c>
      <c r="D11" s="193"/>
      <c r="E11" s="192">
        <v>59</v>
      </c>
      <c r="F11" s="192">
        <v>141.10000610351562</v>
      </c>
      <c r="G11" s="193"/>
      <c r="H11" s="192">
        <v>59</v>
      </c>
      <c r="I11" s="192">
        <v>14.699999809265137</v>
      </c>
      <c r="J11" s="192"/>
      <c r="K11" s="192">
        <v>59</v>
      </c>
      <c r="L11" s="192">
        <v>88.199996948242188</v>
      </c>
      <c r="M11" s="192"/>
      <c r="N11" s="192">
        <v>59</v>
      </c>
      <c r="O11" s="192">
        <v>20.5</v>
      </c>
      <c r="P11" s="192"/>
      <c r="Q11" s="192">
        <v>59</v>
      </c>
      <c r="R11" s="192">
        <v>-1.2000000476837158</v>
      </c>
      <c r="S11" s="192"/>
      <c r="T11" s="192">
        <v>59</v>
      </c>
      <c r="U11" s="192">
        <v>40.5</v>
      </c>
      <c r="V11" s="193"/>
      <c r="W11" s="192">
        <v>59</v>
      </c>
      <c r="X11" s="192">
        <v>-43.599998474121094</v>
      </c>
      <c r="Y11" s="193"/>
      <c r="Z11" s="192">
        <v>59</v>
      </c>
      <c r="AA11" s="192">
        <v>-27.299999237060547</v>
      </c>
      <c r="AB11" s="194"/>
      <c r="AC11" s="192">
        <v>59</v>
      </c>
      <c r="AD11" s="192">
        <v>-14.800000190734863</v>
      </c>
      <c r="AE11" s="193"/>
      <c r="AF11" s="192">
        <v>59</v>
      </c>
      <c r="AG11" s="192">
        <v>-22.299999237060547</v>
      </c>
      <c r="AH11" s="193"/>
      <c r="AI11" s="192">
        <v>59</v>
      </c>
      <c r="AJ11" s="192">
        <v>-3.7999999523162842</v>
      </c>
      <c r="AK11" s="193"/>
      <c r="AL11" s="195">
        <v>59</v>
      </c>
      <c r="AM11" s="195">
        <v>128.89999389648437</v>
      </c>
      <c r="AN11" s="195"/>
      <c r="AO11" s="195">
        <v>59</v>
      </c>
      <c r="AP11" s="195">
        <v>-52.400001525878906</v>
      </c>
      <c r="AQ11" s="195"/>
      <c r="AR11" s="195">
        <v>59</v>
      </c>
      <c r="BL11" t="b">
        <f t="shared" si="0"/>
        <v>1</v>
      </c>
      <c r="BM11" s="196">
        <f t="shared" si="1"/>
        <v>59</v>
      </c>
      <c r="BN11" t="str">
        <f t="shared" si="2"/>
        <v>U</v>
      </c>
    </row>
    <row r="12" spans="1:66" x14ac:dyDescent="0.25">
      <c r="B12" s="191" t="s">
        <v>15</v>
      </c>
      <c r="C12" s="192">
        <v>60619.19921875</v>
      </c>
      <c r="D12" s="193"/>
      <c r="E12" s="192">
        <v>59</v>
      </c>
      <c r="F12" s="192">
        <v>29064</v>
      </c>
      <c r="G12" s="193"/>
      <c r="H12" s="192">
        <v>59</v>
      </c>
      <c r="I12" s="192">
        <v>53561</v>
      </c>
      <c r="J12" s="192"/>
      <c r="K12" s="192">
        <v>59</v>
      </c>
      <c r="L12" s="192">
        <v>45672</v>
      </c>
      <c r="M12" s="192"/>
      <c r="N12" s="192">
        <v>59</v>
      </c>
      <c r="O12" s="192">
        <v>85589</v>
      </c>
      <c r="P12" s="192"/>
      <c r="Q12" s="192">
        <v>59</v>
      </c>
      <c r="R12" s="192">
        <v>42899</v>
      </c>
      <c r="S12" s="192"/>
      <c r="T12" s="192">
        <v>59</v>
      </c>
      <c r="U12" s="192">
        <v>56171</v>
      </c>
      <c r="V12" s="193"/>
      <c r="W12" s="192">
        <v>59</v>
      </c>
      <c r="X12" s="192">
        <v>55574</v>
      </c>
      <c r="Y12" s="193"/>
      <c r="Z12" s="192">
        <v>59</v>
      </c>
      <c r="AA12" s="192">
        <v>50795</v>
      </c>
      <c r="AB12" s="194"/>
      <c r="AC12" s="192">
        <v>59</v>
      </c>
      <c r="AD12" s="192">
        <v>51046</v>
      </c>
      <c r="AE12" s="193"/>
      <c r="AF12" s="192">
        <v>59</v>
      </c>
      <c r="AG12" s="192">
        <v>57957</v>
      </c>
      <c r="AH12" s="193"/>
      <c r="AI12" s="192">
        <v>59</v>
      </c>
      <c r="AJ12" s="192">
        <v>59897</v>
      </c>
      <c r="AK12" s="193"/>
      <c r="AL12" s="195">
        <v>59</v>
      </c>
      <c r="AM12" s="195">
        <v>53349</v>
      </c>
      <c r="AN12" s="195"/>
      <c r="AO12" s="195">
        <v>59</v>
      </c>
      <c r="AP12" s="195">
        <v>44748</v>
      </c>
      <c r="AQ12" s="195"/>
      <c r="AR12" s="195">
        <v>59</v>
      </c>
      <c r="AS12">
        <v>66039</v>
      </c>
      <c r="AU12">
        <v>59</v>
      </c>
      <c r="AV12">
        <v>76180</v>
      </c>
      <c r="AX12">
        <v>59</v>
      </c>
      <c r="AY12">
        <v>60515</v>
      </c>
      <c r="BA12">
        <v>59</v>
      </c>
      <c r="BB12">
        <v>49627</v>
      </c>
      <c r="BD12">
        <v>59</v>
      </c>
      <c r="BE12">
        <v>78255</v>
      </c>
      <c r="BG12">
        <v>59</v>
      </c>
      <c r="BL12" t="b">
        <f t="shared" si="0"/>
        <v>1</v>
      </c>
      <c r="BM12" s="196">
        <f t="shared" si="1"/>
        <v>59</v>
      </c>
      <c r="BN12" t="str">
        <f t="shared" si="2"/>
        <v>U</v>
      </c>
    </row>
    <row r="13" spans="1:66" x14ac:dyDescent="0.25">
      <c r="B13" s="191" t="s">
        <v>16</v>
      </c>
      <c r="C13" s="192">
        <v>8761.400390625</v>
      </c>
      <c r="D13" s="193"/>
      <c r="E13" s="192">
        <v>13</v>
      </c>
      <c r="F13" s="192">
        <v>12252</v>
      </c>
      <c r="G13" s="193"/>
      <c r="H13" s="192">
        <v>13</v>
      </c>
      <c r="I13" s="192">
        <v>7950</v>
      </c>
      <c r="J13" s="192"/>
      <c r="K13" s="192">
        <v>13</v>
      </c>
      <c r="L13" s="192">
        <v>9269.099609375</v>
      </c>
      <c r="M13" s="192"/>
      <c r="N13" s="192">
        <v>13</v>
      </c>
      <c r="O13" s="192">
        <v>16137.400390625</v>
      </c>
      <c r="P13" s="192"/>
      <c r="Q13" s="192">
        <v>13</v>
      </c>
      <c r="R13" s="192">
        <v>14214.5</v>
      </c>
      <c r="S13" s="192"/>
      <c r="T13" s="192">
        <v>13</v>
      </c>
      <c r="U13" s="192">
        <v>15811.7001953125</v>
      </c>
      <c r="V13" s="193"/>
      <c r="W13" s="192">
        <v>13</v>
      </c>
      <c r="X13" s="192">
        <v>17358.5</v>
      </c>
      <c r="Y13" s="193"/>
      <c r="Z13" s="192">
        <v>13</v>
      </c>
      <c r="AA13" s="192">
        <v>16345.900390625</v>
      </c>
      <c r="AB13" s="194"/>
      <c r="AC13" s="192">
        <v>13</v>
      </c>
      <c r="AD13" s="192">
        <v>5588.7001953125</v>
      </c>
      <c r="AE13" s="193"/>
      <c r="AF13" s="192">
        <v>13</v>
      </c>
      <c r="AG13" s="192">
        <v>11232.2998046875</v>
      </c>
      <c r="AH13" s="193"/>
      <c r="AI13" s="192">
        <v>13</v>
      </c>
      <c r="AJ13" s="192">
        <v>7995.39990234375</v>
      </c>
      <c r="AK13" s="193"/>
      <c r="AL13" s="195">
        <v>13</v>
      </c>
      <c r="AM13" s="195">
        <v>12502.7998046875</v>
      </c>
      <c r="AN13" s="195"/>
      <c r="AO13" s="195">
        <v>13</v>
      </c>
      <c r="AP13" s="195">
        <v>14172.7998046875</v>
      </c>
      <c r="AQ13" s="195"/>
      <c r="AR13" s="195">
        <v>13</v>
      </c>
      <c r="AS13">
        <v>29484.599609375</v>
      </c>
      <c r="AU13">
        <v>13</v>
      </c>
      <c r="AV13">
        <v>26223.599609375</v>
      </c>
      <c r="AX13">
        <v>13</v>
      </c>
      <c r="AY13">
        <v>27465</v>
      </c>
      <c r="BA13">
        <v>13</v>
      </c>
      <c r="BB13">
        <v>24039.80078125</v>
      </c>
      <c r="BD13">
        <v>13</v>
      </c>
      <c r="BE13">
        <v>29820.400390625</v>
      </c>
      <c r="BG13">
        <v>13</v>
      </c>
      <c r="BH13">
        <v>23480.30078125</v>
      </c>
      <c r="BJ13">
        <v>13</v>
      </c>
      <c r="BL13" t="b">
        <f t="shared" si="0"/>
        <v>1</v>
      </c>
      <c r="BM13" s="196">
        <f t="shared" si="1"/>
        <v>13</v>
      </c>
      <c r="BN13" t="str">
        <f t="shared" si="2"/>
        <v>E</v>
      </c>
    </row>
    <row r="14" spans="1:66" x14ac:dyDescent="0.25">
      <c r="B14" s="191" t="s">
        <v>17</v>
      </c>
      <c r="C14" s="192"/>
      <c r="D14" s="193"/>
      <c r="E14" s="192"/>
      <c r="F14" s="192"/>
      <c r="G14" s="193"/>
      <c r="H14" s="192"/>
      <c r="I14" s="192"/>
      <c r="J14" s="192"/>
      <c r="K14" s="192"/>
      <c r="L14" s="192"/>
      <c r="M14" s="192"/>
      <c r="N14" s="192"/>
      <c r="O14" s="192"/>
      <c r="P14" s="192"/>
      <c r="Q14" s="192"/>
      <c r="R14" s="192"/>
      <c r="S14" s="192"/>
      <c r="T14" s="192"/>
      <c r="U14" s="192"/>
      <c r="V14" s="193"/>
      <c r="W14" s="192"/>
      <c r="X14" s="192">
        <v>9751</v>
      </c>
      <c r="Y14" s="193"/>
      <c r="Z14" s="192">
        <v>59</v>
      </c>
      <c r="AA14" s="192">
        <v>4397</v>
      </c>
      <c r="AB14" s="194"/>
      <c r="AC14" s="192">
        <v>59</v>
      </c>
      <c r="AD14" s="192">
        <v>2802</v>
      </c>
      <c r="AE14" s="193"/>
      <c r="AF14" s="192">
        <v>59</v>
      </c>
      <c r="AG14" s="192">
        <v>3395</v>
      </c>
      <c r="AH14" s="193"/>
      <c r="AI14" s="192">
        <v>59</v>
      </c>
      <c r="AJ14" s="192">
        <v>12972</v>
      </c>
      <c r="AK14" s="193"/>
      <c r="AL14" s="195">
        <v>59</v>
      </c>
      <c r="AM14" s="195"/>
      <c r="AN14" s="195"/>
      <c r="AO14" s="195"/>
      <c r="AP14" s="195"/>
      <c r="AQ14" s="195"/>
      <c r="AR14" s="195"/>
      <c r="BL14" t="b">
        <f t="shared" si="0"/>
        <v>1</v>
      </c>
      <c r="BM14" s="196">
        <f t="shared" si="1"/>
        <v>59</v>
      </c>
      <c r="BN14" t="str">
        <f t="shared" si="2"/>
        <v>U</v>
      </c>
    </row>
    <row r="15" spans="1:66" x14ac:dyDescent="0.25">
      <c r="B15" s="191" t="s">
        <v>18</v>
      </c>
      <c r="C15" s="192"/>
      <c r="D15" s="193"/>
      <c r="E15" s="192"/>
      <c r="F15" s="192"/>
      <c r="G15" s="193"/>
      <c r="H15" s="192"/>
      <c r="I15" s="192"/>
      <c r="J15" s="192"/>
      <c r="K15" s="192"/>
      <c r="L15" s="192"/>
      <c r="M15" s="192"/>
      <c r="N15" s="192"/>
      <c r="O15" s="192"/>
      <c r="P15" s="192"/>
      <c r="Q15" s="192"/>
      <c r="R15" s="192"/>
      <c r="S15" s="192"/>
      <c r="T15" s="192"/>
      <c r="U15" s="192"/>
      <c r="V15" s="193"/>
      <c r="W15" s="192"/>
      <c r="X15" s="192"/>
      <c r="Y15" s="193"/>
      <c r="Z15" s="192"/>
      <c r="AA15" s="192"/>
      <c r="AB15" s="194"/>
      <c r="AC15" s="192"/>
      <c r="AD15" s="192"/>
      <c r="AE15" s="193"/>
      <c r="AF15" s="192"/>
      <c r="AG15" s="192"/>
      <c r="AH15" s="193"/>
      <c r="AI15" s="192"/>
      <c r="AJ15" s="192"/>
      <c r="AK15" s="193"/>
      <c r="AL15" s="195"/>
      <c r="AM15" s="195">
        <v>80.479995727539063</v>
      </c>
      <c r="AN15" s="195"/>
      <c r="AO15" s="195">
        <v>59</v>
      </c>
      <c r="AP15" s="195">
        <v>75.779998779296875</v>
      </c>
      <c r="AQ15" s="195"/>
      <c r="AR15" s="195">
        <v>59</v>
      </c>
      <c r="AS15">
        <v>76.180000305175781</v>
      </c>
      <c r="AU15">
        <v>59</v>
      </c>
      <c r="AV15">
        <v>77.080001831054687</v>
      </c>
      <c r="AX15">
        <v>59</v>
      </c>
      <c r="BL15" t="b">
        <f t="shared" si="0"/>
        <v>1</v>
      </c>
      <c r="BM15" s="196">
        <f t="shared" si="1"/>
        <v>59</v>
      </c>
      <c r="BN15" t="str">
        <f t="shared" si="2"/>
        <v>U</v>
      </c>
    </row>
    <row r="16" spans="1:66" x14ac:dyDescent="0.25">
      <c r="B16" s="191" t="s">
        <v>19</v>
      </c>
      <c r="C16" s="192"/>
      <c r="D16" s="193"/>
      <c r="E16" s="192"/>
      <c r="F16" s="192"/>
      <c r="G16" s="193"/>
      <c r="H16" s="192"/>
      <c r="I16" s="192"/>
      <c r="J16" s="192"/>
      <c r="K16" s="192"/>
      <c r="L16" s="192"/>
      <c r="M16" s="192"/>
      <c r="N16" s="192"/>
      <c r="O16" s="192"/>
      <c r="P16" s="192"/>
      <c r="Q16" s="192"/>
      <c r="R16" s="192"/>
      <c r="S16" s="192"/>
      <c r="T16" s="192"/>
      <c r="U16" s="192"/>
      <c r="V16" s="193"/>
      <c r="W16" s="192"/>
      <c r="X16" s="192"/>
      <c r="Y16" s="193"/>
      <c r="Z16" s="192"/>
      <c r="AA16" s="192"/>
      <c r="AB16" s="194"/>
      <c r="AC16" s="192"/>
      <c r="AD16" s="192"/>
      <c r="AE16" s="193"/>
      <c r="AF16" s="192"/>
      <c r="AG16" s="192"/>
      <c r="AH16" s="193"/>
      <c r="AI16" s="192"/>
      <c r="AJ16" s="192"/>
      <c r="AK16" s="193"/>
      <c r="AL16" s="195"/>
      <c r="AM16" s="195"/>
      <c r="AN16" s="195"/>
      <c r="AO16" s="195"/>
      <c r="AP16" s="195"/>
      <c r="AQ16" s="195"/>
      <c r="AR16" s="195"/>
      <c r="AS16">
        <v>0</v>
      </c>
      <c r="AU16">
        <v>13</v>
      </c>
      <c r="AV16">
        <v>66277</v>
      </c>
      <c r="AX16">
        <v>13</v>
      </c>
      <c r="AY16">
        <v>78285.296875</v>
      </c>
      <c r="BA16">
        <v>13</v>
      </c>
      <c r="BB16">
        <v>35177.5</v>
      </c>
      <c r="BD16">
        <v>13</v>
      </c>
      <c r="BL16" t="b">
        <f t="shared" si="0"/>
        <v>1</v>
      </c>
      <c r="BM16" s="196">
        <f t="shared" si="1"/>
        <v>13</v>
      </c>
      <c r="BN16" t="str">
        <f t="shared" si="2"/>
        <v>E</v>
      </c>
    </row>
    <row r="17" spans="2:66" x14ac:dyDescent="0.25">
      <c r="B17" s="191" t="s">
        <v>20</v>
      </c>
      <c r="C17" s="192"/>
      <c r="D17" s="193"/>
      <c r="E17" s="192"/>
      <c r="F17" s="192"/>
      <c r="G17" s="193"/>
      <c r="H17" s="192"/>
      <c r="I17" s="192"/>
      <c r="J17" s="192"/>
      <c r="K17" s="192"/>
      <c r="L17" s="192"/>
      <c r="M17" s="192"/>
      <c r="N17" s="192"/>
      <c r="O17" s="192"/>
      <c r="P17" s="192"/>
      <c r="Q17" s="192"/>
      <c r="R17" s="192"/>
      <c r="S17" s="192"/>
      <c r="T17" s="192"/>
      <c r="U17" s="192"/>
      <c r="V17" s="193"/>
      <c r="W17" s="192"/>
      <c r="X17" s="192">
        <v>7048454</v>
      </c>
      <c r="Y17" s="193"/>
      <c r="Z17" s="192">
        <v>59</v>
      </c>
      <c r="AA17" s="192">
        <v>7086438</v>
      </c>
      <c r="AB17" s="194"/>
      <c r="AC17" s="192">
        <v>59</v>
      </c>
      <c r="AD17" s="192">
        <v>6683889</v>
      </c>
      <c r="AE17" s="193"/>
      <c r="AF17" s="192">
        <v>59</v>
      </c>
      <c r="AG17" s="192">
        <v>6828025</v>
      </c>
      <c r="AH17" s="193"/>
      <c r="AI17" s="192">
        <v>59</v>
      </c>
      <c r="AJ17" s="192">
        <v>6841269</v>
      </c>
      <c r="AK17" s="193"/>
      <c r="AL17" s="195">
        <v>59</v>
      </c>
      <c r="AM17" s="195">
        <v>6979055</v>
      </c>
      <c r="AN17" s="195"/>
      <c r="AO17" s="195">
        <v>59</v>
      </c>
      <c r="AP17" s="195">
        <v>6988163</v>
      </c>
      <c r="AQ17" s="195"/>
      <c r="AR17" s="195">
        <v>59</v>
      </c>
      <c r="AS17">
        <v>6622448</v>
      </c>
      <c r="AU17">
        <v>59</v>
      </c>
      <c r="AV17">
        <v>6618319</v>
      </c>
      <c r="AX17">
        <v>59</v>
      </c>
      <c r="AY17">
        <v>6771338</v>
      </c>
      <c r="BA17">
        <v>59</v>
      </c>
      <c r="BB17">
        <v>7553084</v>
      </c>
      <c r="BD17">
        <v>59</v>
      </c>
      <c r="BE17">
        <v>7100155</v>
      </c>
      <c r="BG17">
        <v>59</v>
      </c>
      <c r="BL17" t="b">
        <f t="shared" si="0"/>
        <v>1</v>
      </c>
      <c r="BM17" s="196">
        <f t="shared" si="1"/>
        <v>59</v>
      </c>
      <c r="BN17" t="str">
        <f t="shared" si="2"/>
        <v>U</v>
      </c>
    </row>
    <row r="18" spans="2:66" x14ac:dyDescent="0.25">
      <c r="B18" s="191" t="s">
        <v>21</v>
      </c>
      <c r="C18" s="192"/>
      <c r="D18" s="193"/>
      <c r="E18" s="192"/>
      <c r="F18" s="192"/>
      <c r="G18" s="193"/>
      <c r="H18" s="192"/>
      <c r="I18" s="192"/>
      <c r="J18" s="192"/>
      <c r="K18" s="192"/>
      <c r="L18" s="192"/>
      <c r="M18" s="192"/>
      <c r="N18" s="192"/>
      <c r="O18" s="192"/>
      <c r="P18" s="192"/>
      <c r="Q18" s="192"/>
      <c r="R18" s="192"/>
      <c r="S18" s="192"/>
      <c r="T18" s="192"/>
      <c r="U18" s="192"/>
      <c r="V18" s="193"/>
      <c r="W18" s="192"/>
      <c r="X18" s="192"/>
      <c r="Y18" s="193"/>
      <c r="Z18" s="192"/>
      <c r="AA18" s="192"/>
      <c r="AB18" s="194"/>
      <c r="AC18" s="192"/>
      <c r="AD18" s="192"/>
      <c r="AE18" s="193"/>
      <c r="AF18" s="192"/>
      <c r="AG18" s="192"/>
      <c r="AH18" s="193"/>
      <c r="AI18" s="192"/>
      <c r="AJ18" s="192"/>
      <c r="AK18" s="193"/>
      <c r="AL18" s="195"/>
      <c r="AM18" s="195"/>
      <c r="AN18" s="195"/>
      <c r="AO18" s="195"/>
      <c r="AP18" s="195"/>
      <c r="AQ18" s="195"/>
      <c r="AR18" s="195"/>
      <c r="BE18">
        <v>16451</v>
      </c>
      <c r="BG18">
        <v>13</v>
      </c>
      <c r="BH18">
        <v>16184</v>
      </c>
      <c r="BJ18">
        <v>13</v>
      </c>
      <c r="BL18" t="b">
        <f t="shared" si="0"/>
        <v>1</v>
      </c>
      <c r="BM18" s="196">
        <f t="shared" si="1"/>
        <v>13</v>
      </c>
      <c r="BN18" t="str">
        <f t="shared" si="2"/>
        <v>E</v>
      </c>
    </row>
    <row r="19" spans="2:66" x14ac:dyDescent="0.25">
      <c r="B19" s="191" t="s">
        <v>22</v>
      </c>
      <c r="C19" s="192">
        <v>940250</v>
      </c>
      <c r="D19" s="193"/>
      <c r="E19" s="192">
        <v>59</v>
      </c>
      <c r="F19" s="192">
        <v>775435</v>
      </c>
      <c r="G19" s="193"/>
      <c r="H19" s="192">
        <v>59</v>
      </c>
      <c r="I19" s="192">
        <v>729843</v>
      </c>
      <c r="J19" s="192"/>
      <c r="K19" s="192">
        <v>59</v>
      </c>
      <c r="L19" s="192">
        <v>1001283</v>
      </c>
      <c r="M19" s="192"/>
      <c r="N19" s="192">
        <v>59</v>
      </c>
      <c r="O19" s="192">
        <v>785874</v>
      </c>
      <c r="P19" s="192"/>
      <c r="Q19" s="192">
        <v>59</v>
      </c>
      <c r="R19" s="192">
        <v>862003</v>
      </c>
      <c r="S19" s="192"/>
      <c r="T19" s="192">
        <v>59</v>
      </c>
      <c r="U19" s="192">
        <v>902209</v>
      </c>
      <c r="V19" s="193"/>
      <c r="W19" s="192">
        <v>59</v>
      </c>
      <c r="X19" s="192">
        <v>971996</v>
      </c>
      <c r="Y19" s="193"/>
      <c r="Z19" s="192">
        <v>59</v>
      </c>
      <c r="AA19" s="192">
        <v>1006867</v>
      </c>
      <c r="AB19" s="194"/>
      <c r="AC19" s="192">
        <v>59</v>
      </c>
      <c r="AD19" s="192">
        <v>1133798</v>
      </c>
      <c r="AE19" s="193"/>
      <c r="AF19" s="192">
        <v>59</v>
      </c>
      <c r="AG19" s="192">
        <v>1027296.5</v>
      </c>
      <c r="AH19" s="193"/>
      <c r="AI19" s="192">
        <v>59</v>
      </c>
      <c r="AJ19" s="192">
        <v>976932.25</v>
      </c>
      <c r="AK19" s="193"/>
      <c r="AL19" s="195">
        <v>59</v>
      </c>
      <c r="AM19" s="195">
        <v>943781</v>
      </c>
      <c r="AN19" s="195"/>
      <c r="AO19" s="195">
        <v>59</v>
      </c>
      <c r="AP19" s="195">
        <v>645752.5625</v>
      </c>
      <c r="AQ19" s="195"/>
      <c r="AR19" s="195">
        <v>59</v>
      </c>
      <c r="BL19" t="b">
        <f t="shared" si="0"/>
        <v>1</v>
      </c>
      <c r="BM19" s="196">
        <f t="shared" si="1"/>
        <v>59</v>
      </c>
      <c r="BN19" t="str">
        <f t="shared" si="2"/>
        <v>U</v>
      </c>
    </row>
    <row r="20" spans="2:66" ht="31.2" x14ac:dyDescent="0.25">
      <c r="B20" s="191" t="s">
        <v>23</v>
      </c>
      <c r="C20" s="192">
        <v>1242.300048828125</v>
      </c>
      <c r="D20" s="193"/>
      <c r="E20" s="192">
        <v>59</v>
      </c>
      <c r="F20" s="192">
        <v>1996.5</v>
      </c>
      <c r="G20" s="193"/>
      <c r="H20" s="192">
        <v>59</v>
      </c>
      <c r="I20" s="192">
        <v>1471.5999755859375</v>
      </c>
      <c r="J20" s="192"/>
      <c r="K20" s="192">
        <v>59</v>
      </c>
      <c r="L20" s="192">
        <v>2536.800048828125</v>
      </c>
      <c r="M20" s="192"/>
      <c r="N20" s="192">
        <v>59</v>
      </c>
      <c r="O20" s="192">
        <v>1966.199951171875</v>
      </c>
      <c r="P20" s="192"/>
      <c r="Q20" s="192">
        <v>59</v>
      </c>
      <c r="R20" s="192">
        <v>1441.300048828125</v>
      </c>
      <c r="S20" s="192"/>
      <c r="T20" s="192">
        <v>59</v>
      </c>
      <c r="U20" s="192">
        <v>1886.300048828125</v>
      </c>
      <c r="V20" s="193"/>
      <c r="W20" s="192">
        <v>59</v>
      </c>
      <c r="X20" s="192">
        <v>2269.300048828125</v>
      </c>
      <c r="Y20" s="193"/>
      <c r="Z20" s="192">
        <v>59</v>
      </c>
      <c r="AA20" s="192">
        <v>1666.0999755859375</v>
      </c>
      <c r="AB20" s="194"/>
      <c r="AC20" s="192">
        <v>59</v>
      </c>
      <c r="AD20" s="192">
        <v>1077</v>
      </c>
      <c r="AE20" s="193"/>
      <c r="AF20" s="192">
        <v>59</v>
      </c>
      <c r="AG20" s="192">
        <v>590</v>
      </c>
      <c r="AH20" s="193"/>
      <c r="AI20" s="192">
        <v>59</v>
      </c>
      <c r="AJ20" s="192">
        <v>2354</v>
      </c>
      <c r="AK20" s="193"/>
      <c r="AL20" s="195">
        <v>59</v>
      </c>
      <c r="AM20" s="195">
        <v>1674</v>
      </c>
      <c r="AN20" s="195"/>
      <c r="AO20" s="195">
        <v>59</v>
      </c>
      <c r="AP20" s="195">
        <v>338</v>
      </c>
      <c r="AQ20" s="195"/>
      <c r="AR20" s="195">
        <v>59</v>
      </c>
      <c r="AS20">
        <v>1943.987548828125</v>
      </c>
      <c r="AU20">
        <v>59</v>
      </c>
      <c r="AV20">
        <v>889.86541748046875</v>
      </c>
      <c r="AX20">
        <v>59</v>
      </c>
      <c r="BL20" t="b">
        <f t="shared" si="0"/>
        <v>1</v>
      </c>
      <c r="BM20" s="196">
        <f t="shared" si="1"/>
        <v>59</v>
      </c>
      <c r="BN20" t="str">
        <f t="shared" si="2"/>
        <v>U</v>
      </c>
    </row>
    <row r="21" spans="2:66" x14ac:dyDescent="0.25">
      <c r="B21" s="191" t="s">
        <v>24</v>
      </c>
      <c r="C21" s="192"/>
      <c r="D21" s="193"/>
      <c r="E21" s="192"/>
      <c r="F21" s="192"/>
      <c r="G21" s="193"/>
      <c r="H21" s="192"/>
      <c r="I21" s="192"/>
      <c r="J21" s="192"/>
      <c r="K21" s="192"/>
      <c r="L21" s="192"/>
      <c r="M21" s="192"/>
      <c r="N21" s="192"/>
      <c r="O21" s="192"/>
      <c r="P21" s="192"/>
      <c r="Q21" s="192"/>
      <c r="R21" s="192"/>
      <c r="S21" s="192"/>
      <c r="T21" s="192"/>
      <c r="U21" s="192"/>
      <c r="V21" s="193"/>
      <c r="W21" s="192"/>
      <c r="X21" s="192">
        <v>109448.765625</v>
      </c>
      <c r="Y21" s="193"/>
      <c r="Z21" s="192">
        <v>59</v>
      </c>
      <c r="AA21" s="192">
        <v>113665.1640625</v>
      </c>
      <c r="AB21" s="194"/>
      <c r="AC21" s="192">
        <v>59</v>
      </c>
      <c r="AD21" s="192">
        <v>114062.46875</v>
      </c>
      <c r="AE21" s="193"/>
      <c r="AF21" s="192">
        <v>59</v>
      </c>
      <c r="AG21" s="192">
        <v>117316.5390625</v>
      </c>
      <c r="AH21" s="193"/>
      <c r="AI21" s="192">
        <v>59</v>
      </c>
      <c r="AJ21" s="192">
        <v>112314.7109375</v>
      </c>
      <c r="AK21" s="193"/>
      <c r="AL21" s="195">
        <v>59</v>
      </c>
      <c r="AM21" s="195">
        <v>102451.4765625</v>
      </c>
      <c r="AN21" s="195"/>
      <c r="AO21" s="195">
        <v>59</v>
      </c>
      <c r="AP21" s="195">
        <v>119202.453125</v>
      </c>
      <c r="AQ21" s="195"/>
      <c r="AR21" s="195">
        <v>59</v>
      </c>
      <c r="AS21">
        <v>127911.2265625</v>
      </c>
      <c r="AU21">
        <v>59</v>
      </c>
      <c r="AV21">
        <v>105465.0546875</v>
      </c>
      <c r="AX21">
        <v>59</v>
      </c>
      <c r="AY21">
        <v>143679.25</v>
      </c>
      <c r="BA21">
        <v>59</v>
      </c>
      <c r="BB21">
        <v>108094.2421875</v>
      </c>
      <c r="BD21">
        <v>59</v>
      </c>
      <c r="BE21">
        <v>118616.8671875</v>
      </c>
      <c r="BG21">
        <v>59</v>
      </c>
      <c r="BL21" t="b">
        <f t="shared" si="0"/>
        <v>1</v>
      </c>
      <c r="BM21" s="196">
        <f t="shared" si="1"/>
        <v>59</v>
      </c>
      <c r="BN21" t="str">
        <f t="shared" si="2"/>
        <v>U</v>
      </c>
    </row>
    <row r="22" spans="2:66" x14ac:dyDescent="0.25">
      <c r="B22" s="191" t="s">
        <v>25</v>
      </c>
      <c r="C22" s="192">
        <v>13695</v>
      </c>
      <c r="D22" s="193"/>
      <c r="E22" s="192">
        <v>13</v>
      </c>
      <c r="F22" s="192">
        <v>30363</v>
      </c>
      <c r="G22" s="193"/>
      <c r="H22" s="192">
        <v>13</v>
      </c>
      <c r="I22" s="192"/>
      <c r="J22" s="192"/>
      <c r="K22" s="192"/>
      <c r="L22" s="192"/>
      <c r="M22" s="192"/>
      <c r="N22" s="192"/>
      <c r="O22" s="192"/>
      <c r="P22" s="192"/>
      <c r="Q22" s="192"/>
      <c r="R22" s="192"/>
      <c r="S22" s="192"/>
      <c r="T22" s="192"/>
      <c r="U22" s="192">
        <v>12194</v>
      </c>
      <c r="V22" s="193"/>
      <c r="W22" s="192">
        <v>13</v>
      </c>
      <c r="X22" s="192">
        <v>21599</v>
      </c>
      <c r="Y22" s="193"/>
      <c r="Z22" s="192">
        <v>13</v>
      </c>
      <c r="AA22" s="192">
        <v>24785</v>
      </c>
      <c r="AB22" s="194"/>
      <c r="AC22" s="192">
        <v>13</v>
      </c>
      <c r="AD22" s="192">
        <v>6873</v>
      </c>
      <c r="AE22" s="193"/>
      <c r="AF22" s="192">
        <v>13</v>
      </c>
      <c r="AG22" s="192">
        <v>26537</v>
      </c>
      <c r="AH22" s="193"/>
      <c r="AI22" s="192">
        <v>13</v>
      </c>
      <c r="AJ22" s="192">
        <v>24923</v>
      </c>
      <c r="AK22" s="193"/>
      <c r="AL22" s="195">
        <v>13</v>
      </c>
      <c r="AM22" s="195">
        <v>13080</v>
      </c>
      <c r="AN22" s="195"/>
      <c r="AO22" s="195">
        <v>13</v>
      </c>
      <c r="AP22" s="195">
        <v>16209</v>
      </c>
      <c r="AQ22" s="195"/>
      <c r="AR22" s="195">
        <v>13</v>
      </c>
      <c r="BB22">
        <v>27080</v>
      </c>
      <c r="BD22">
        <v>13</v>
      </c>
      <c r="BL22" t="b">
        <f t="shared" si="0"/>
        <v>1</v>
      </c>
      <c r="BM22" s="196">
        <f t="shared" si="1"/>
        <v>13</v>
      </c>
      <c r="BN22" t="str">
        <f t="shared" si="2"/>
        <v>E</v>
      </c>
    </row>
    <row r="23" spans="2:66" x14ac:dyDescent="0.25">
      <c r="B23" s="191" t="s">
        <v>26</v>
      </c>
      <c r="C23" s="192"/>
      <c r="D23" s="193"/>
      <c r="E23" s="192"/>
      <c r="F23" s="192"/>
      <c r="G23" s="193"/>
      <c r="H23" s="192"/>
      <c r="I23" s="192">
        <v>759</v>
      </c>
      <c r="J23" s="192"/>
      <c r="K23" s="192">
        <v>13</v>
      </c>
      <c r="L23" s="192">
        <v>515</v>
      </c>
      <c r="M23" s="192"/>
      <c r="N23" s="192">
        <v>13</v>
      </c>
      <c r="O23" s="192">
        <v>497</v>
      </c>
      <c r="P23" s="192"/>
      <c r="Q23" s="192">
        <v>13</v>
      </c>
      <c r="R23" s="192">
        <v>386</v>
      </c>
      <c r="S23" s="192"/>
      <c r="T23" s="192">
        <v>13</v>
      </c>
      <c r="U23" s="192">
        <v>342</v>
      </c>
      <c r="V23" s="193"/>
      <c r="W23" s="192">
        <v>13</v>
      </c>
      <c r="X23" s="192">
        <v>321.29998779296875</v>
      </c>
      <c r="Y23" s="193"/>
      <c r="Z23" s="192">
        <v>13</v>
      </c>
      <c r="AA23" s="192">
        <v>284.10000610351562</v>
      </c>
      <c r="AB23" s="194"/>
      <c r="AC23" s="192">
        <v>13</v>
      </c>
      <c r="AD23" s="192">
        <v>321.39999389648437</v>
      </c>
      <c r="AE23" s="193"/>
      <c r="AF23" s="192">
        <v>13</v>
      </c>
      <c r="AG23" s="192">
        <v>322.70001220703125</v>
      </c>
      <c r="AH23" s="193"/>
      <c r="AI23" s="192">
        <v>13</v>
      </c>
      <c r="AJ23" s="192">
        <v>230.30000305175781</v>
      </c>
      <c r="AK23" s="193"/>
      <c r="AL23" s="195">
        <v>13</v>
      </c>
      <c r="AM23" s="195">
        <v>232.60000610351562</v>
      </c>
      <c r="AN23" s="195"/>
      <c r="AO23" s="195">
        <v>13</v>
      </c>
      <c r="AP23" s="195">
        <v>276.60000610351562</v>
      </c>
      <c r="AQ23" s="195"/>
      <c r="AR23" s="195">
        <v>13</v>
      </c>
      <c r="AS23">
        <v>165</v>
      </c>
      <c r="AU23">
        <v>13</v>
      </c>
      <c r="AV23">
        <v>374.5</v>
      </c>
      <c r="AX23">
        <v>13</v>
      </c>
      <c r="AY23">
        <v>257</v>
      </c>
      <c r="BA23">
        <v>13</v>
      </c>
      <c r="BB23">
        <v>334.79998779296875</v>
      </c>
      <c r="BD23">
        <v>13</v>
      </c>
      <c r="BE23">
        <v>473.70001220703125</v>
      </c>
      <c r="BG23">
        <v>13</v>
      </c>
      <c r="BH23">
        <v>177</v>
      </c>
      <c r="BJ23">
        <v>13</v>
      </c>
      <c r="BL23" t="b">
        <f t="shared" si="0"/>
        <v>1</v>
      </c>
      <c r="BM23" s="196">
        <f t="shared" si="1"/>
        <v>13</v>
      </c>
      <c r="BN23" t="str">
        <f t="shared" si="2"/>
        <v>E</v>
      </c>
    </row>
    <row r="24" spans="2:66" x14ac:dyDescent="0.25">
      <c r="B24" s="191" t="s">
        <v>27</v>
      </c>
      <c r="C24" s="192">
        <v>9594</v>
      </c>
      <c r="D24" s="193"/>
      <c r="E24" s="192">
        <v>13</v>
      </c>
      <c r="F24" s="192">
        <v>17564</v>
      </c>
      <c r="G24" s="193"/>
      <c r="H24" s="192">
        <v>13</v>
      </c>
      <c r="I24" s="192">
        <v>17429</v>
      </c>
      <c r="J24" s="192"/>
      <c r="K24" s="192">
        <v>13</v>
      </c>
      <c r="L24" s="192">
        <v>17950</v>
      </c>
      <c r="M24" s="192"/>
      <c r="N24" s="192">
        <v>13</v>
      </c>
      <c r="O24" s="192">
        <v>13403</v>
      </c>
      <c r="P24" s="192"/>
      <c r="Q24" s="192">
        <v>13</v>
      </c>
      <c r="R24" s="192">
        <v>13910</v>
      </c>
      <c r="S24" s="192"/>
      <c r="T24" s="192">
        <v>13</v>
      </c>
      <c r="U24" s="192">
        <v>14380</v>
      </c>
      <c r="V24" s="193"/>
      <c r="W24" s="192">
        <v>13</v>
      </c>
      <c r="X24" s="192">
        <v>15567</v>
      </c>
      <c r="Y24" s="193"/>
      <c r="Z24" s="192">
        <v>13</v>
      </c>
      <c r="AA24" s="192">
        <v>22765</v>
      </c>
      <c r="AB24" s="194"/>
      <c r="AC24" s="192">
        <v>13</v>
      </c>
      <c r="AD24" s="192">
        <v>11376</v>
      </c>
      <c r="AE24" s="193"/>
      <c r="AF24" s="192">
        <v>13</v>
      </c>
      <c r="AG24" s="192">
        <v>12156</v>
      </c>
      <c r="AH24" s="193"/>
      <c r="AI24" s="192">
        <v>13</v>
      </c>
      <c r="AJ24" s="192">
        <v>14858</v>
      </c>
      <c r="AK24" s="193"/>
      <c r="AL24" s="195">
        <v>13</v>
      </c>
      <c r="AM24" s="195">
        <v>18220</v>
      </c>
      <c r="AN24" s="195"/>
      <c r="AO24" s="195">
        <v>13</v>
      </c>
      <c r="AP24" s="195">
        <v>13350</v>
      </c>
      <c r="AQ24" s="195"/>
      <c r="AR24" s="195">
        <v>13</v>
      </c>
      <c r="AS24">
        <v>10416</v>
      </c>
      <c r="AU24">
        <v>13</v>
      </c>
      <c r="AV24">
        <v>11220</v>
      </c>
      <c r="AX24">
        <v>13</v>
      </c>
      <c r="AY24">
        <v>24341</v>
      </c>
      <c r="BA24">
        <v>13</v>
      </c>
      <c r="BB24">
        <v>13500</v>
      </c>
      <c r="BC24">
        <v>2</v>
      </c>
      <c r="BD24">
        <v>13</v>
      </c>
      <c r="BE24">
        <v>12573</v>
      </c>
      <c r="BF24">
        <v>2</v>
      </c>
      <c r="BG24">
        <v>13</v>
      </c>
      <c r="BH24">
        <v>19040</v>
      </c>
      <c r="BI24">
        <v>2</v>
      </c>
      <c r="BJ24">
        <v>13</v>
      </c>
      <c r="BL24" t="b">
        <f t="shared" si="0"/>
        <v>1</v>
      </c>
      <c r="BM24" s="196">
        <f t="shared" si="1"/>
        <v>13</v>
      </c>
      <c r="BN24" t="str">
        <f t="shared" si="2"/>
        <v>E</v>
      </c>
    </row>
    <row r="25" spans="2:66" x14ac:dyDescent="0.25">
      <c r="B25" s="191" t="s">
        <v>28</v>
      </c>
      <c r="C25" s="192">
        <v>18360</v>
      </c>
      <c r="D25" s="193"/>
      <c r="E25" s="192">
        <v>13</v>
      </c>
      <c r="F25" s="192">
        <v>10108</v>
      </c>
      <c r="G25" s="193"/>
      <c r="H25" s="192">
        <v>13</v>
      </c>
      <c r="I25" s="192">
        <v>5552</v>
      </c>
      <c r="J25" s="192"/>
      <c r="K25" s="192">
        <v>13</v>
      </c>
      <c r="L25" s="192">
        <v>10480</v>
      </c>
      <c r="M25" s="192"/>
      <c r="N25" s="192">
        <v>13</v>
      </c>
      <c r="O25" s="192">
        <v>24117</v>
      </c>
      <c r="P25" s="192"/>
      <c r="Q25" s="192">
        <v>13</v>
      </c>
      <c r="R25" s="192">
        <v>22588</v>
      </c>
      <c r="S25" s="192"/>
      <c r="T25" s="192">
        <v>13</v>
      </c>
      <c r="U25" s="192"/>
      <c r="V25" s="193"/>
      <c r="W25" s="192"/>
      <c r="X25" s="192"/>
      <c r="Y25" s="193"/>
      <c r="Z25" s="192"/>
      <c r="AA25" s="192"/>
      <c r="AB25" s="194"/>
      <c r="AC25" s="192"/>
      <c r="AD25" s="192"/>
      <c r="AE25" s="193"/>
      <c r="AF25" s="192"/>
      <c r="AG25" s="192"/>
      <c r="AH25" s="193"/>
      <c r="AI25" s="192"/>
      <c r="AJ25" s="192"/>
      <c r="AK25" s="193"/>
      <c r="AL25" s="195"/>
      <c r="AM25" s="195"/>
      <c r="AN25" s="195"/>
      <c r="AO25" s="195"/>
      <c r="AP25" s="195"/>
      <c r="AQ25" s="195"/>
      <c r="AR25" s="195"/>
      <c r="BL25" t="b">
        <f t="shared" si="0"/>
        <v>1</v>
      </c>
      <c r="BM25" s="196">
        <f t="shared" si="1"/>
        <v>13</v>
      </c>
      <c r="BN25" t="str">
        <f t="shared" si="2"/>
        <v>E</v>
      </c>
    </row>
    <row r="26" spans="2:66" x14ac:dyDescent="0.25">
      <c r="B26" s="191" t="s">
        <v>29</v>
      </c>
      <c r="C26" s="192">
        <v>34465.40625</v>
      </c>
      <c r="D26" s="193"/>
      <c r="E26" s="192">
        <v>59</v>
      </c>
      <c r="F26" s="192">
        <v>86777.6640625</v>
      </c>
      <c r="G26" s="193"/>
      <c r="H26" s="192">
        <v>59</v>
      </c>
      <c r="I26" s="192">
        <v>89866.3671875</v>
      </c>
      <c r="J26" s="192"/>
      <c r="K26" s="192">
        <v>59</v>
      </c>
      <c r="L26" s="192">
        <v>145385.40625</v>
      </c>
      <c r="M26" s="192"/>
      <c r="N26" s="192">
        <v>59</v>
      </c>
      <c r="O26" s="192">
        <v>56448.1015625</v>
      </c>
      <c r="P26" s="192"/>
      <c r="Q26" s="192">
        <v>59</v>
      </c>
      <c r="R26" s="192">
        <v>157154.578125</v>
      </c>
      <c r="S26" s="192"/>
      <c r="T26" s="192">
        <v>59</v>
      </c>
      <c r="U26" s="192">
        <v>96859.9140625</v>
      </c>
      <c r="V26" s="193"/>
      <c r="W26" s="192">
        <v>59</v>
      </c>
      <c r="X26" s="192">
        <v>97546.53125</v>
      </c>
      <c r="Y26" s="193"/>
      <c r="Z26" s="192">
        <v>59</v>
      </c>
      <c r="AA26" s="192">
        <v>122325.90625</v>
      </c>
      <c r="AB26" s="194"/>
      <c r="AC26" s="192">
        <v>59</v>
      </c>
      <c r="AD26" s="192">
        <v>84259.0078125</v>
      </c>
      <c r="AE26" s="193"/>
      <c r="AF26" s="192">
        <v>59</v>
      </c>
      <c r="AG26" s="192">
        <v>53009.4765625</v>
      </c>
      <c r="AH26" s="193"/>
      <c r="AI26" s="192">
        <v>59</v>
      </c>
      <c r="AJ26" s="192">
        <v>52853.125</v>
      </c>
      <c r="AK26" s="193"/>
      <c r="AL26" s="195">
        <v>59</v>
      </c>
      <c r="AM26" s="195">
        <v>97432.8046875</v>
      </c>
      <c r="AN26" s="195"/>
      <c r="AO26" s="195">
        <v>59</v>
      </c>
      <c r="AP26" s="195">
        <v>98682.8671875</v>
      </c>
      <c r="AQ26" s="195"/>
      <c r="AR26" s="195">
        <v>59</v>
      </c>
      <c r="AS26">
        <v>170909.203125</v>
      </c>
      <c r="AU26">
        <v>59</v>
      </c>
      <c r="BL26" t="b">
        <f t="shared" si="0"/>
        <v>1</v>
      </c>
      <c r="BM26" s="196">
        <f t="shared" si="1"/>
        <v>59</v>
      </c>
      <c r="BN26" t="str">
        <f t="shared" si="2"/>
        <v>U</v>
      </c>
    </row>
    <row r="27" spans="2:66" x14ac:dyDescent="0.25">
      <c r="B27" s="191" t="s">
        <v>30</v>
      </c>
      <c r="C27" s="192"/>
      <c r="D27" s="193"/>
      <c r="E27" s="192"/>
      <c r="F27" s="192"/>
      <c r="G27" s="193"/>
      <c r="H27" s="192"/>
      <c r="I27" s="192"/>
      <c r="J27" s="192"/>
      <c r="K27" s="192"/>
      <c r="L27" s="192"/>
      <c r="M27" s="192"/>
      <c r="N27" s="192"/>
      <c r="O27" s="192"/>
      <c r="P27" s="192"/>
      <c r="Q27" s="192"/>
      <c r="R27" s="192"/>
      <c r="S27" s="192"/>
      <c r="T27" s="192"/>
      <c r="U27" s="192"/>
      <c r="V27" s="193"/>
      <c r="W27" s="192"/>
      <c r="X27" s="192"/>
      <c r="Y27" s="193"/>
      <c r="Z27" s="192"/>
      <c r="AA27" s="192"/>
      <c r="AB27" s="194"/>
      <c r="AC27" s="192"/>
      <c r="AD27" s="192">
        <v>1300</v>
      </c>
      <c r="AE27" s="193"/>
      <c r="AF27" s="192">
        <v>59</v>
      </c>
      <c r="AG27" s="192">
        <v>1300</v>
      </c>
      <c r="AH27" s="193"/>
      <c r="AI27" s="192">
        <v>59</v>
      </c>
      <c r="AJ27" s="192">
        <v>1300</v>
      </c>
      <c r="AK27" s="193"/>
      <c r="AL27" s="195">
        <v>59</v>
      </c>
      <c r="AM27" s="195">
        <v>1300</v>
      </c>
      <c r="AN27" s="195"/>
      <c r="AO27" s="195">
        <v>59</v>
      </c>
      <c r="AP27" s="195">
        <v>1300</v>
      </c>
      <c r="AQ27" s="195"/>
      <c r="AR27" s="195">
        <v>59</v>
      </c>
      <c r="AS27">
        <v>1300</v>
      </c>
      <c r="AU27">
        <v>59</v>
      </c>
      <c r="AV27">
        <v>1300</v>
      </c>
      <c r="AX27">
        <v>59</v>
      </c>
      <c r="BL27" t="b">
        <f t="shared" si="0"/>
        <v>1</v>
      </c>
      <c r="BM27" s="196">
        <f t="shared" si="1"/>
        <v>59</v>
      </c>
      <c r="BN27" t="str">
        <f t="shared" si="2"/>
        <v>U</v>
      </c>
    </row>
    <row r="28" spans="2:66" x14ac:dyDescent="0.25">
      <c r="B28" s="191" t="s">
        <v>31</v>
      </c>
      <c r="C28" s="192"/>
      <c r="D28" s="193"/>
      <c r="E28" s="192"/>
      <c r="F28" s="192"/>
      <c r="G28" s="193"/>
      <c r="H28" s="192"/>
      <c r="I28" s="192"/>
      <c r="J28" s="192"/>
      <c r="K28" s="192"/>
      <c r="L28" s="192"/>
      <c r="M28" s="192"/>
      <c r="N28" s="192"/>
      <c r="O28" s="192"/>
      <c r="P28" s="192"/>
      <c r="Q28" s="192"/>
      <c r="R28" s="192"/>
      <c r="S28" s="192"/>
      <c r="T28" s="192"/>
      <c r="U28" s="192"/>
      <c r="V28" s="193"/>
      <c r="W28" s="192"/>
      <c r="X28" s="192"/>
      <c r="Y28" s="193"/>
      <c r="Z28" s="192"/>
      <c r="AA28" s="192"/>
      <c r="AB28" s="194"/>
      <c r="AC28" s="192"/>
      <c r="AD28" s="192"/>
      <c r="AE28" s="193"/>
      <c r="AF28" s="192"/>
      <c r="AG28" s="192"/>
      <c r="AH28" s="193"/>
      <c r="AI28" s="192"/>
      <c r="AJ28" s="192">
        <v>15122.7392578125</v>
      </c>
      <c r="AK28" s="193"/>
      <c r="AL28" s="195">
        <v>59</v>
      </c>
      <c r="AM28" s="195"/>
      <c r="AN28" s="195"/>
      <c r="AO28" s="195"/>
      <c r="AP28" s="195"/>
      <c r="AQ28" s="195"/>
      <c r="AR28" s="195"/>
      <c r="BE28">
        <v>15123</v>
      </c>
      <c r="BG28">
        <v>59</v>
      </c>
      <c r="BL28" t="b">
        <f t="shared" si="0"/>
        <v>1</v>
      </c>
      <c r="BM28" s="196">
        <f t="shared" si="1"/>
        <v>59</v>
      </c>
      <c r="BN28" t="str">
        <f t="shared" si="2"/>
        <v>U</v>
      </c>
    </row>
    <row r="29" spans="2:66" x14ac:dyDescent="0.25">
      <c r="B29" s="191" t="s">
        <v>32</v>
      </c>
      <c r="C29" s="192">
        <v>17896</v>
      </c>
      <c r="D29" s="193"/>
      <c r="E29" s="192">
        <v>13</v>
      </c>
      <c r="F29" s="192">
        <v>13249</v>
      </c>
      <c r="G29" s="193"/>
      <c r="H29" s="192">
        <v>13</v>
      </c>
      <c r="I29" s="192">
        <v>7874</v>
      </c>
      <c r="J29" s="192"/>
      <c r="K29" s="192">
        <v>13</v>
      </c>
      <c r="L29" s="192">
        <v>10898</v>
      </c>
      <c r="M29" s="192"/>
      <c r="N29" s="192">
        <v>13</v>
      </c>
      <c r="O29" s="192">
        <v>13468</v>
      </c>
      <c r="P29" s="192"/>
      <c r="Q29" s="192">
        <v>13</v>
      </c>
      <c r="R29" s="192">
        <v>12520</v>
      </c>
      <c r="S29" s="192"/>
      <c r="T29" s="192">
        <v>13</v>
      </c>
      <c r="U29" s="192"/>
      <c r="V29" s="193"/>
      <c r="W29" s="192"/>
      <c r="X29" s="192"/>
      <c r="Y29" s="193"/>
      <c r="Z29" s="192"/>
      <c r="AA29" s="192"/>
      <c r="AB29" s="194"/>
      <c r="AC29" s="192"/>
      <c r="AD29" s="192"/>
      <c r="AE29" s="193"/>
      <c r="AF29" s="192"/>
      <c r="AG29" s="192"/>
      <c r="AH29" s="193"/>
      <c r="AI29" s="192"/>
      <c r="AJ29" s="192">
        <v>28985.69921875</v>
      </c>
      <c r="AK29" s="193"/>
      <c r="AL29" s="195">
        <v>13</v>
      </c>
      <c r="AM29" s="195">
        <v>7635.2998046875</v>
      </c>
      <c r="AN29" s="195"/>
      <c r="AO29" s="195">
        <v>13</v>
      </c>
      <c r="AP29" s="195">
        <v>31431.400390625</v>
      </c>
      <c r="AQ29" s="195"/>
      <c r="AR29" s="195">
        <v>13</v>
      </c>
      <c r="BB29">
        <v>30371.30078125</v>
      </c>
      <c r="BD29">
        <v>13</v>
      </c>
      <c r="BE29">
        <v>20385</v>
      </c>
      <c r="BF29">
        <v>2</v>
      </c>
      <c r="BG29">
        <v>13</v>
      </c>
      <c r="BH29">
        <v>9357</v>
      </c>
      <c r="BI29">
        <v>2</v>
      </c>
      <c r="BJ29">
        <v>13</v>
      </c>
      <c r="BL29" t="b">
        <f t="shared" si="0"/>
        <v>1</v>
      </c>
      <c r="BM29" s="196">
        <f t="shared" si="1"/>
        <v>13</v>
      </c>
      <c r="BN29" t="str">
        <f t="shared" si="2"/>
        <v>E</v>
      </c>
    </row>
    <row r="30" spans="2:66" x14ac:dyDescent="0.25">
      <c r="B30" s="191" t="s">
        <v>33</v>
      </c>
      <c r="C30" s="192">
        <v>88000</v>
      </c>
      <c r="D30" s="193"/>
      <c r="E30" s="192">
        <v>13</v>
      </c>
      <c r="F30" s="192">
        <v>105000</v>
      </c>
      <c r="G30" s="193"/>
      <c r="H30" s="192">
        <v>13</v>
      </c>
      <c r="I30" s="192">
        <v>100000</v>
      </c>
      <c r="J30" s="192"/>
      <c r="K30" s="192">
        <v>13</v>
      </c>
      <c r="L30" s="192">
        <v>87000</v>
      </c>
      <c r="M30" s="192"/>
      <c r="N30" s="192">
        <v>13</v>
      </c>
      <c r="O30" s="192">
        <v>130000</v>
      </c>
      <c r="P30" s="192"/>
      <c r="Q30" s="192">
        <v>13</v>
      </c>
      <c r="R30" s="192">
        <v>95600</v>
      </c>
      <c r="S30" s="192"/>
      <c r="T30" s="192">
        <v>13</v>
      </c>
      <c r="U30" s="192">
        <v>117000</v>
      </c>
      <c r="V30" s="193"/>
      <c r="W30" s="192">
        <v>13</v>
      </c>
      <c r="X30" s="192">
        <v>87000</v>
      </c>
      <c r="Y30" s="193"/>
      <c r="Z30" s="192">
        <v>13</v>
      </c>
      <c r="AA30" s="192">
        <v>78000</v>
      </c>
      <c r="AB30" s="194"/>
      <c r="AC30" s="192">
        <v>13</v>
      </c>
      <c r="AD30" s="192">
        <v>84000</v>
      </c>
      <c r="AE30" s="193"/>
      <c r="AF30" s="192">
        <v>13</v>
      </c>
      <c r="AG30" s="192">
        <v>135000</v>
      </c>
      <c r="AH30" s="193"/>
      <c r="AI30" s="192">
        <v>13</v>
      </c>
      <c r="AJ30" s="192">
        <v>116000</v>
      </c>
      <c r="AK30" s="193"/>
      <c r="AL30" s="195">
        <v>13</v>
      </c>
      <c r="AM30" s="195">
        <v>103417</v>
      </c>
      <c r="AN30" s="195"/>
      <c r="AO30" s="195">
        <v>13</v>
      </c>
      <c r="AP30" s="195">
        <v>96000</v>
      </c>
      <c r="AQ30" s="195"/>
      <c r="AR30" s="195">
        <v>13</v>
      </c>
      <c r="AS30">
        <v>147805</v>
      </c>
      <c r="AU30">
        <v>13</v>
      </c>
      <c r="AV30">
        <v>88022</v>
      </c>
      <c r="AX30">
        <v>13</v>
      </c>
      <c r="AY30">
        <v>103123</v>
      </c>
      <c r="BA30">
        <v>13</v>
      </c>
      <c r="BB30">
        <v>123552</v>
      </c>
      <c r="BD30">
        <v>13</v>
      </c>
      <c r="BE30">
        <v>153575</v>
      </c>
      <c r="BG30">
        <v>13</v>
      </c>
      <c r="BH30">
        <v>106797</v>
      </c>
      <c r="BJ30">
        <v>13</v>
      </c>
      <c r="BL30" t="b">
        <f t="shared" si="0"/>
        <v>1</v>
      </c>
      <c r="BM30" s="196">
        <f t="shared" si="1"/>
        <v>13</v>
      </c>
      <c r="BN30" t="str">
        <f t="shared" si="2"/>
        <v>E</v>
      </c>
    </row>
    <row r="31" spans="2:66" x14ac:dyDescent="0.25">
      <c r="B31" s="191" t="s">
        <v>34</v>
      </c>
      <c r="C31" s="192">
        <v>154460.59375</v>
      </c>
      <c r="D31" s="193"/>
      <c r="E31" s="192">
        <v>13</v>
      </c>
      <c r="F31" s="192">
        <v>212792.09375</v>
      </c>
      <c r="G31" s="193"/>
      <c r="H31" s="192">
        <v>13</v>
      </c>
      <c r="I31" s="192">
        <v>195501.59375</v>
      </c>
      <c r="J31" s="192"/>
      <c r="K31" s="192">
        <v>13</v>
      </c>
      <c r="L31" s="192">
        <v>127723.296875</v>
      </c>
      <c r="M31" s="192"/>
      <c r="N31" s="192">
        <v>13</v>
      </c>
      <c r="O31" s="192">
        <v>181597.59375</v>
      </c>
      <c r="P31" s="192"/>
      <c r="Q31" s="192">
        <v>13</v>
      </c>
      <c r="R31" s="192">
        <v>239361.5</v>
      </c>
      <c r="S31" s="192"/>
      <c r="T31" s="192">
        <v>13</v>
      </c>
      <c r="U31" s="192">
        <v>223689.59375</v>
      </c>
      <c r="V31" s="193"/>
      <c r="W31" s="192">
        <v>13</v>
      </c>
      <c r="X31" s="192">
        <v>212667</v>
      </c>
      <c r="Y31" s="193"/>
      <c r="Z31" s="192">
        <v>13</v>
      </c>
      <c r="AA31" s="192">
        <v>194904.296875</v>
      </c>
      <c r="AB31" s="194"/>
      <c r="AC31" s="192">
        <v>13</v>
      </c>
      <c r="AD31" s="192">
        <v>84880</v>
      </c>
      <c r="AE31" s="193"/>
      <c r="AF31" s="192">
        <v>13</v>
      </c>
      <c r="AG31" s="192">
        <v>147465.90625</v>
      </c>
      <c r="AH31" s="193"/>
      <c r="AI31" s="192">
        <v>13</v>
      </c>
      <c r="AJ31" s="192">
        <v>76354.6015625</v>
      </c>
      <c r="AK31" s="193"/>
      <c r="AL31" s="195">
        <v>13</v>
      </c>
      <c r="AM31" s="195">
        <v>509886.1875</v>
      </c>
      <c r="AN31" s="195"/>
      <c r="AO31" s="195">
        <v>13</v>
      </c>
      <c r="AP31" s="195">
        <v>509243.8125</v>
      </c>
      <c r="AQ31" s="195"/>
      <c r="AR31" s="195">
        <v>13</v>
      </c>
      <c r="AS31">
        <v>203834.796875</v>
      </c>
      <c r="AU31">
        <v>13</v>
      </c>
      <c r="AV31">
        <v>159004.59375</v>
      </c>
      <c r="AX31">
        <v>13</v>
      </c>
      <c r="AY31">
        <v>174155.90625</v>
      </c>
      <c r="BA31">
        <v>13</v>
      </c>
      <c r="BB31">
        <v>117553.203125</v>
      </c>
      <c r="BD31">
        <v>13</v>
      </c>
      <c r="BE31">
        <v>179435.703125</v>
      </c>
      <c r="BG31">
        <v>13</v>
      </c>
      <c r="BH31">
        <v>242056.703125</v>
      </c>
      <c r="BJ31">
        <v>13</v>
      </c>
      <c r="BL31" t="b">
        <f t="shared" si="0"/>
        <v>1</v>
      </c>
      <c r="BM31" s="196">
        <f t="shared" si="1"/>
        <v>13</v>
      </c>
      <c r="BN31" t="str">
        <f t="shared" si="2"/>
        <v>E</v>
      </c>
    </row>
    <row r="32" spans="2:66" x14ac:dyDescent="0.25">
      <c r="B32" s="191" t="s">
        <v>35</v>
      </c>
      <c r="C32" s="192">
        <v>-4698</v>
      </c>
      <c r="D32" s="193">
        <v>3</v>
      </c>
      <c r="E32" s="192">
        <v>59</v>
      </c>
      <c r="F32" s="192">
        <v>-4373</v>
      </c>
      <c r="G32" s="193">
        <v>3</v>
      </c>
      <c r="H32" s="192">
        <v>59</v>
      </c>
      <c r="I32" s="192"/>
      <c r="J32" s="192"/>
      <c r="K32" s="192"/>
      <c r="L32" s="192"/>
      <c r="M32" s="192"/>
      <c r="N32" s="192"/>
      <c r="O32" s="192"/>
      <c r="P32" s="192"/>
      <c r="Q32" s="192"/>
      <c r="R32" s="192">
        <v>-79</v>
      </c>
      <c r="S32" s="192">
        <v>3</v>
      </c>
      <c r="T32" s="192">
        <v>59</v>
      </c>
      <c r="U32" s="192">
        <v>-3549</v>
      </c>
      <c r="V32" s="193">
        <v>3</v>
      </c>
      <c r="W32" s="192">
        <v>59</v>
      </c>
      <c r="X32" s="192">
        <v>-4274</v>
      </c>
      <c r="Y32" s="193">
        <v>3</v>
      </c>
      <c r="Z32" s="192">
        <v>59</v>
      </c>
      <c r="AA32" s="192">
        <v>-7130</v>
      </c>
      <c r="AB32" s="194">
        <v>3</v>
      </c>
      <c r="AC32" s="192">
        <v>59</v>
      </c>
      <c r="AD32" s="192">
        <v>-3021</v>
      </c>
      <c r="AE32" s="193">
        <v>3</v>
      </c>
      <c r="AF32" s="192">
        <v>59</v>
      </c>
      <c r="AG32" s="192">
        <v>-2922</v>
      </c>
      <c r="AH32" s="193">
        <v>3</v>
      </c>
      <c r="AI32" s="192">
        <v>59</v>
      </c>
      <c r="AJ32" s="192">
        <v>-759</v>
      </c>
      <c r="AK32" s="193">
        <v>3</v>
      </c>
      <c r="AL32" s="195">
        <v>59</v>
      </c>
      <c r="AM32" s="195">
        <v>-6741</v>
      </c>
      <c r="AN32" s="195">
        <v>3</v>
      </c>
      <c r="AO32" s="195">
        <v>59</v>
      </c>
      <c r="AP32" s="195">
        <v>-6795.55322265625</v>
      </c>
      <c r="AQ32" s="195">
        <v>3</v>
      </c>
      <c r="AR32" s="195">
        <v>59</v>
      </c>
      <c r="AS32">
        <v>-1798.489501953125</v>
      </c>
      <c r="AT32">
        <v>3</v>
      </c>
      <c r="AU32">
        <v>59</v>
      </c>
      <c r="AV32">
        <v>4807.35400390625</v>
      </c>
      <c r="AX32">
        <v>59</v>
      </c>
      <c r="BL32" t="b">
        <f t="shared" si="0"/>
        <v>1</v>
      </c>
      <c r="BM32" s="196">
        <f t="shared" si="1"/>
        <v>59</v>
      </c>
      <c r="BN32" t="str">
        <f t="shared" si="2"/>
        <v>U</v>
      </c>
    </row>
    <row r="33" spans="2:66" x14ac:dyDescent="0.25">
      <c r="B33" s="191" t="s">
        <v>36</v>
      </c>
      <c r="C33" s="192">
        <v>47375</v>
      </c>
      <c r="D33" s="193"/>
      <c r="E33" s="192">
        <v>59</v>
      </c>
      <c r="F33" s="192">
        <v>34664</v>
      </c>
      <c r="G33" s="193"/>
      <c r="H33" s="192">
        <v>59</v>
      </c>
      <c r="I33" s="192">
        <v>35647</v>
      </c>
      <c r="J33" s="192"/>
      <c r="K33" s="192">
        <v>59</v>
      </c>
      <c r="L33" s="192">
        <v>40166</v>
      </c>
      <c r="M33" s="192"/>
      <c r="N33" s="192">
        <v>59</v>
      </c>
      <c r="O33" s="192">
        <v>32797</v>
      </c>
      <c r="P33" s="192"/>
      <c r="Q33" s="192">
        <v>59</v>
      </c>
      <c r="R33" s="192">
        <v>40310</v>
      </c>
      <c r="S33" s="192"/>
      <c r="T33" s="192">
        <v>59</v>
      </c>
      <c r="U33" s="192">
        <v>38712</v>
      </c>
      <c r="V33" s="193"/>
      <c r="W33" s="192">
        <v>59</v>
      </c>
      <c r="X33" s="192">
        <v>40110</v>
      </c>
      <c r="Y33" s="193"/>
      <c r="Z33" s="192">
        <v>59</v>
      </c>
      <c r="AA33" s="192">
        <v>52450</v>
      </c>
      <c r="AB33" s="194"/>
      <c r="AC33" s="192">
        <v>59</v>
      </c>
      <c r="AD33" s="192">
        <v>45970</v>
      </c>
      <c r="AE33" s="193"/>
      <c r="AF33" s="192">
        <v>59</v>
      </c>
      <c r="AG33" s="192">
        <v>47269</v>
      </c>
      <c r="AH33" s="193"/>
      <c r="AI33" s="192">
        <v>59</v>
      </c>
      <c r="AJ33" s="192">
        <v>49192</v>
      </c>
      <c r="AK33" s="193"/>
      <c r="AL33" s="195">
        <v>59</v>
      </c>
      <c r="AM33" s="195">
        <v>42793</v>
      </c>
      <c r="AN33" s="195"/>
      <c r="AO33" s="195">
        <v>59</v>
      </c>
      <c r="AP33" s="195">
        <v>31586</v>
      </c>
      <c r="AQ33" s="195"/>
      <c r="AR33" s="195">
        <v>59</v>
      </c>
      <c r="AS33">
        <v>42912</v>
      </c>
      <c r="AU33">
        <v>59</v>
      </c>
      <c r="AV33">
        <v>49557</v>
      </c>
      <c r="AX33">
        <v>59</v>
      </c>
      <c r="AY33">
        <v>45790.453125</v>
      </c>
      <c r="BA33">
        <v>59</v>
      </c>
      <c r="BB33">
        <v>46628.30859375</v>
      </c>
      <c r="BD33">
        <v>59</v>
      </c>
      <c r="BE33">
        <v>44322.4609375</v>
      </c>
      <c r="BG33">
        <v>59</v>
      </c>
      <c r="BL33" t="b">
        <f t="shared" si="0"/>
        <v>1</v>
      </c>
      <c r="BM33" s="196">
        <f t="shared" si="1"/>
        <v>59</v>
      </c>
      <c r="BN33" t="str">
        <f t="shared" si="2"/>
        <v>U</v>
      </c>
    </row>
    <row r="34" spans="2:66" x14ac:dyDescent="0.25">
      <c r="B34" s="191" t="s">
        <v>37</v>
      </c>
      <c r="C34" s="192">
        <v>104000</v>
      </c>
      <c r="D34" s="193"/>
      <c r="E34" s="192">
        <v>13</v>
      </c>
      <c r="F34" s="192">
        <v>139000</v>
      </c>
      <c r="G34" s="193"/>
      <c r="H34" s="192">
        <v>13</v>
      </c>
      <c r="I34" s="192">
        <v>72000</v>
      </c>
      <c r="J34" s="192"/>
      <c r="K34" s="192">
        <v>13</v>
      </c>
      <c r="L34" s="192">
        <v>84000</v>
      </c>
      <c r="M34" s="192"/>
      <c r="N34" s="192">
        <v>13</v>
      </c>
      <c r="O34" s="192">
        <v>143000</v>
      </c>
      <c r="P34" s="192"/>
      <c r="Q34" s="192">
        <v>13</v>
      </c>
      <c r="R34" s="192">
        <v>128000</v>
      </c>
      <c r="S34" s="192"/>
      <c r="T34" s="192">
        <v>13</v>
      </c>
      <c r="U34" s="192">
        <v>122000</v>
      </c>
      <c r="V34" s="193"/>
      <c r="W34" s="192">
        <v>13</v>
      </c>
      <c r="X34" s="192">
        <v>156000</v>
      </c>
      <c r="Y34" s="193"/>
      <c r="Z34" s="192">
        <v>13</v>
      </c>
      <c r="AA34" s="192">
        <v>178000</v>
      </c>
      <c r="AB34" s="194"/>
      <c r="AC34" s="192">
        <v>13</v>
      </c>
      <c r="AD34" s="192">
        <v>44000</v>
      </c>
      <c r="AE34" s="193"/>
      <c r="AF34" s="192">
        <v>13</v>
      </c>
      <c r="AG34" s="192">
        <v>109000</v>
      </c>
      <c r="AH34" s="193"/>
      <c r="AI34" s="192">
        <v>13</v>
      </c>
      <c r="AJ34" s="192">
        <v>88000</v>
      </c>
      <c r="AK34" s="193"/>
      <c r="AL34" s="195">
        <v>13</v>
      </c>
      <c r="AM34" s="195">
        <v>77000</v>
      </c>
      <c r="AN34" s="195"/>
      <c r="AO34" s="195">
        <v>13</v>
      </c>
      <c r="AP34" s="195">
        <v>135000</v>
      </c>
      <c r="AQ34" s="195"/>
      <c r="AR34" s="195">
        <v>13</v>
      </c>
      <c r="AS34">
        <v>97000</v>
      </c>
      <c r="AU34">
        <v>13</v>
      </c>
      <c r="AV34">
        <v>103000</v>
      </c>
      <c r="AX34">
        <v>13</v>
      </c>
      <c r="AY34">
        <v>118000</v>
      </c>
      <c r="BA34">
        <v>13</v>
      </c>
      <c r="BB34">
        <v>75000</v>
      </c>
      <c r="BD34">
        <v>13</v>
      </c>
      <c r="BE34">
        <v>94000</v>
      </c>
      <c r="BG34">
        <v>13</v>
      </c>
      <c r="BH34">
        <v>101000</v>
      </c>
      <c r="BJ34">
        <v>13</v>
      </c>
      <c r="BL34" t="b">
        <f t="shared" si="0"/>
        <v>1</v>
      </c>
      <c r="BM34" s="196">
        <f t="shared" si="1"/>
        <v>13</v>
      </c>
      <c r="BN34" t="str">
        <f t="shared" si="2"/>
        <v>E</v>
      </c>
    </row>
    <row r="35" spans="2:66" x14ac:dyDescent="0.25">
      <c r="B35" s="191" t="s">
        <v>38</v>
      </c>
      <c r="C35" s="192"/>
      <c r="D35" s="193"/>
      <c r="E35" s="192"/>
      <c r="F35" s="192"/>
      <c r="G35" s="193"/>
      <c r="H35" s="192"/>
      <c r="I35" s="192"/>
      <c r="J35" s="192"/>
      <c r="K35" s="192"/>
      <c r="L35" s="192"/>
      <c r="M35" s="192"/>
      <c r="N35" s="192"/>
      <c r="O35" s="192"/>
      <c r="P35" s="192"/>
      <c r="Q35" s="192"/>
      <c r="R35" s="192"/>
      <c r="S35" s="192"/>
      <c r="T35" s="192"/>
      <c r="U35" s="192"/>
      <c r="V35" s="193"/>
      <c r="W35" s="192"/>
      <c r="X35" s="192">
        <v>147.65849304199219</v>
      </c>
      <c r="Y35" s="193">
        <v>4</v>
      </c>
      <c r="Z35" s="192">
        <v>59</v>
      </c>
      <c r="AA35" s="192">
        <v>118.18229675292969</v>
      </c>
      <c r="AB35" s="194">
        <v>4</v>
      </c>
      <c r="AC35" s="192">
        <v>59</v>
      </c>
      <c r="AD35" s="192">
        <v>133.17169189453125</v>
      </c>
      <c r="AE35" s="193">
        <v>4</v>
      </c>
      <c r="AF35" s="192">
        <v>59</v>
      </c>
      <c r="AG35" s="192">
        <v>128.51309204101562</v>
      </c>
      <c r="AH35" s="193">
        <v>4</v>
      </c>
      <c r="AI35" s="192">
        <v>59</v>
      </c>
      <c r="AJ35" s="192">
        <v>152.15249633789062</v>
      </c>
      <c r="AK35" s="193">
        <v>4</v>
      </c>
      <c r="AL35" s="195">
        <v>59</v>
      </c>
      <c r="AM35" s="195">
        <v>152.00508117675781</v>
      </c>
      <c r="AN35" s="195">
        <v>4</v>
      </c>
      <c r="AO35" s="195">
        <v>59</v>
      </c>
      <c r="AP35" s="195">
        <v>116.90699005126953</v>
      </c>
      <c r="AQ35" s="195">
        <v>4</v>
      </c>
      <c r="AR35" s="195">
        <v>59</v>
      </c>
      <c r="AS35">
        <v>160.83944702148437</v>
      </c>
      <c r="AT35">
        <v>4</v>
      </c>
      <c r="AU35">
        <v>59</v>
      </c>
      <c r="AV35">
        <v>104.567626953125</v>
      </c>
      <c r="AW35">
        <v>4</v>
      </c>
      <c r="AX35">
        <v>59</v>
      </c>
      <c r="AY35">
        <v>212.30526733398437</v>
      </c>
      <c r="AZ35">
        <v>4</v>
      </c>
      <c r="BA35">
        <v>59</v>
      </c>
      <c r="BB35">
        <v>179.94195556640625</v>
      </c>
      <c r="BC35">
        <v>4</v>
      </c>
      <c r="BD35">
        <v>59</v>
      </c>
      <c r="BE35">
        <v>150.38352966308594</v>
      </c>
      <c r="BF35">
        <v>4</v>
      </c>
      <c r="BG35">
        <v>59</v>
      </c>
      <c r="BL35" t="b">
        <f t="shared" si="0"/>
        <v>1</v>
      </c>
      <c r="BM35" s="196">
        <f t="shared" si="1"/>
        <v>59</v>
      </c>
      <c r="BN35" t="str">
        <f t="shared" si="2"/>
        <v>U</v>
      </c>
    </row>
    <row r="36" spans="2:66" x14ac:dyDescent="0.25">
      <c r="B36" s="191" t="s">
        <v>39</v>
      </c>
      <c r="C36" s="192">
        <v>1023</v>
      </c>
      <c r="D36" s="193"/>
      <c r="E36" s="192">
        <v>13</v>
      </c>
      <c r="F36" s="192">
        <v>11346</v>
      </c>
      <c r="G36" s="193"/>
      <c r="H36" s="192">
        <v>13</v>
      </c>
      <c r="I36" s="192">
        <v>8900</v>
      </c>
      <c r="J36" s="192"/>
      <c r="K36" s="192">
        <v>13</v>
      </c>
      <c r="L36" s="192">
        <v>3700</v>
      </c>
      <c r="M36" s="192"/>
      <c r="N36" s="192">
        <v>13</v>
      </c>
      <c r="O36" s="192">
        <v>14000</v>
      </c>
      <c r="P36" s="192"/>
      <c r="Q36" s="192">
        <v>13</v>
      </c>
      <c r="R36" s="192">
        <v>19000</v>
      </c>
      <c r="S36" s="192"/>
      <c r="T36" s="192">
        <v>13</v>
      </c>
      <c r="U36" s="192">
        <v>-2325</v>
      </c>
      <c r="V36" s="193"/>
      <c r="W36" s="192">
        <v>13</v>
      </c>
      <c r="X36" s="192">
        <v>6417</v>
      </c>
      <c r="Y36" s="193"/>
      <c r="Z36" s="192">
        <v>13</v>
      </c>
      <c r="AA36" s="192">
        <v>2883</v>
      </c>
      <c r="AB36" s="194"/>
      <c r="AC36" s="192">
        <v>13</v>
      </c>
      <c r="AD36" s="192"/>
      <c r="AE36" s="193"/>
      <c r="AF36" s="192"/>
      <c r="AG36" s="192">
        <v>11710</v>
      </c>
      <c r="AH36" s="193"/>
      <c r="AI36" s="192">
        <v>13</v>
      </c>
      <c r="AJ36" s="192">
        <v>16275</v>
      </c>
      <c r="AK36" s="193"/>
      <c r="AL36" s="195">
        <v>13</v>
      </c>
      <c r="AM36" s="195">
        <v>4930</v>
      </c>
      <c r="AN36" s="195"/>
      <c r="AO36" s="195">
        <v>13</v>
      </c>
      <c r="AP36" s="195">
        <v>5300</v>
      </c>
      <c r="AQ36" s="195"/>
      <c r="AR36" s="195">
        <v>13</v>
      </c>
      <c r="AS36">
        <v>4443</v>
      </c>
      <c r="AU36">
        <v>13</v>
      </c>
      <c r="AV36">
        <v>5580</v>
      </c>
      <c r="AX36">
        <v>13</v>
      </c>
      <c r="AY36">
        <v>27435</v>
      </c>
      <c r="BA36">
        <v>13</v>
      </c>
      <c r="BB36">
        <v>-2046</v>
      </c>
      <c r="BD36">
        <v>13</v>
      </c>
      <c r="BE36">
        <v>-558</v>
      </c>
      <c r="BG36">
        <v>13</v>
      </c>
      <c r="BH36">
        <v>8277</v>
      </c>
      <c r="BJ36">
        <v>13</v>
      </c>
      <c r="BL36" t="b">
        <f t="shared" si="0"/>
        <v>1</v>
      </c>
      <c r="BM36" s="196">
        <f t="shared" si="1"/>
        <v>13</v>
      </c>
      <c r="BN36" t="str">
        <f t="shared" si="2"/>
        <v>E</v>
      </c>
    </row>
    <row r="37" spans="2:66" x14ac:dyDescent="0.25">
      <c r="B37" s="191" t="s">
        <v>40</v>
      </c>
      <c r="C37" s="192"/>
      <c r="D37" s="193"/>
      <c r="E37" s="192"/>
      <c r="F37" s="192"/>
      <c r="G37" s="193"/>
      <c r="H37" s="192"/>
      <c r="I37" s="192"/>
      <c r="J37" s="192"/>
      <c r="K37" s="192"/>
      <c r="L37" s="192"/>
      <c r="M37" s="192"/>
      <c r="N37" s="192"/>
      <c r="O37" s="192"/>
      <c r="P37" s="192"/>
      <c r="Q37" s="192"/>
      <c r="R37" s="192"/>
      <c r="S37" s="192"/>
      <c r="T37" s="192"/>
      <c r="U37" s="192"/>
      <c r="V37" s="193"/>
      <c r="W37" s="192"/>
      <c r="X37" s="192"/>
      <c r="Y37" s="193"/>
      <c r="Z37" s="192"/>
      <c r="AA37" s="192"/>
      <c r="AB37" s="194"/>
      <c r="AC37" s="192"/>
      <c r="AD37" s="192"/>
      <c r="AE37" s="193"/>
      <c r="AF37" s="192"/>
      <c r="AG37" s="192"/>
      <c r="AH37" s="193"/>
      <c r="AI37" s="192"/>
      <c r="AJ37" s="192">
        <v>135151</v>
      </c>
      <c r="AK37" s="193"/>
      <c r="AL37" s="195">
        <v>13</v>
      </c>
      <c r="AM37" s="195">
        <v>164326</v>
      </c>
      <c r="AN37" s="195"/>
      <c r="AO37" s="195">
        <v>13</v>
      </c>
      <c r="AP37" s="195">
        <v>163905</v>
      </c>
      <c r="AQ37" s="195"/>
      <c r="AR37" s="195">
        <v>13</v>
      </c>
      <c r="AS37">
        <v>145361</v>
      </c>
      <c r="AU37">
        <v>13</v>
      </c>
      <c r="AV37">
        <v>158627</v>
      </c>
      <c r="AX37">
        <v>13</v>
      </c>
      <c r="AY37">
        <v>122733</v>
      </c>
      <c r="BA37">
        <v>13</v>
      </c>
      <c r="BB37">
        <v>172947</v>
      </c>
      <c r="BD37">
        <v>13</v>
      </c>
      <c r="BE37">
        <v>150926</v>
      </c>
      <c r="BG37">
        <v>13</v>
      </c>
      <c r="BH37">
        <v>156393</v>
      </c>
      <c r="BJ37">
        <v>13</v>
      </c>
      <c r="BL37" t="b">
        <f t="shared" si="0"/>
        <v>1</v>
      </c>
      <c r="BM37" s="196">
        <f t="shared" si="1"/>
        <v>13</v>
      </c>
      <c r="BN37" t="str">
        <f t="shared" si="2"/>
        <v>E</v>
      </c>
    </row>
    <row r="38" spans="2:66" x14ac:dyDescent="0.25">
      <c r="B38" s="191" t="s">
        <v>41</v>
      </c>
      <c r="C38" s="192"/>
      <c r="D38" s="193"/>
      <c r="E38" s="192"/>
      <c r="F38" s="192"/>
      <c r="G38" s="193"/>
      <c r="H38" s="192"/>
      <c r="I38" s="192"/>
      <c r="J38" s="192"/>
      <c r="K38" s="192"/>
      <c r="L38" s="192"/>
      <c r="M38" s="192"/>
      <c r="N38" s="192"/>
      <c r="O38" s="192"/>
      <c r="P38" s="192"/>
      <c r="Q38" s="192"/>
      <c r="R38" s="192"/>
      <c r="S38" s="192"/>
      <c r="T38" s="192"/>
      <c r="U38" s="192"/>
      <c r="V38" s="193"/>
      <c r="W38" s="192"/>
      <c r="X38" s="192">
        <v>75485</v>
      </c>
      <c r="Y38" s="193"/>
      <c r="Z38" s="192">
        <v>59</v>
      </c>
      <c r="AA38" s="192">
        <v>96636</v>
      </c>
      <c r="AB38" s="194"/>
      <c r="AC38" s="192">
        <v>59</v>
      </c>
      <c r="AD38" s="192">
        <v>89644</v>
      </c>
      <c r="AE38" s="193"/>
      <c r="AF38" s="192">
        <v>59</v>
      </c>
      <c r="AG38" s="192">
        <v>75050</v>
      </c>
      <c r="AH38" s="193"/>
      <c r="AI38" s="192">
        <v>59</v>
      </c>
      <c r="AJ38" s="192">
        <v>59980</v>
      </c>
      <c r="AK38" s="193"/>
      <c r="AL38" s="195">
        <v>59</v>
      </c>
      <c r="AM38" s="195">
        <v>85727.796875</v>
      </c>
      <c r="AN38" s="195"/>
      <c r="AO38" s="195">
        <v>59</v>
      </c>
      <c r="AP38" s="195">
        <v>55485.69921875</v>
      </c>
      <c r="AQ38" s="195"/>
      <c r="AR38" s="195">
        <v>59</v>
      </c>
      <c r="AS38">
        <v>37384</v>
      </c>
      <c r="AU38">
        <v>59</v>
      </c>
      <c r="BB38">
        <v>32070</v>
      </c>
      <c r="BD38">
        <v>59</v>
      </c>
      <c r="BE38">
        <v>12532</v>
      </c>
      <c r="BG38">
        <v>59</v>
      </c>
      <c r="BL38" t="b">
        <f t="shared" si="0"/>
        <v>1</v>
      </c>
      <c r="BM38" s="196">
        <f t="shared" si="1"/>
        <v>59</v>
      </c>
      <c r="BN38" t="str">
        <f t="shared" si="2"/>
        <v>U</v>
      </c>
    </row>
    <row r="39" spans="2:66" x14ac:dyDescent="0.25">
      <c r="B39" s="191" t="s">
        <v>42</v>
      </c>
      <c r="C39" s="192"/>
      <c r="D39" s="193"/>
      <c r="E39" s="192"/>
      <c r="F39" s="192"/>
      <c r="G39" s="193"/>
      <c r="H39" s="192"/>
      <c r="I39" s="192"/>
      <c r="J39" s="192"/>
      <c r="K39" s="192"/>
      <c r="L39" s="192"/>
      <c r="M39" s="192"/>
      <c r="N39" s="192"/>
      <c r="O39" s="192"/>
      <c r="P39" s="192"/>
      <c r="Q39" s="192"/>
      <c r="R39" s="192"/>
      <c r="S39" s="192"/>
      <c r="T39" s="192"/>
      <c r="U39" s="192"/>
      <c r="V39" s="193"/>
      <c r="W39" s="192"/>
      <c r="X39" s="192"/>
      <c r="Y39" s="193"/>
      <c r="Z39" s="192"/>
      <c r="AA39" s="192"/>
      <c r="AB39" s="194"/>
      <c r="AC39" s="192"/>
      <c r="AD39" s="192"/>
      <c r="AE39" s="193"/>
      <c r="AF39" s="192"/>
      <c r="AG39" s="192"/>
      <c r="AH39" s="193"/>
      <c r="AI39" s="192"/>
      <c r="AJ39" s="192">
        <v>42547.6015625</v>
      </c>
      <c r="AK39" s="193"/>
      <c r="AL39" s="195">
        <v>13</v>
      </c>
      <c r="AM39" s="195">
        <v>53775.1015625</v>
      </c>
      <c r="AN39" s="195"/>
      <c r="AO39" s="195">
        <v>13</v>
      </c>
      <c r="AP39" s="195">
        <v>41399.19921875</v>
      </c>
      <c r="AQ39" s="195"/>
      <c r="AR39" s="195">
        <v>13</v>
      </c>
      <c r="AS39">
        <v>61348.80078125</v>
      </c>
      <c r="AU39">
        <v>13</v>
      </c>
      <c r="AV39">
        <v>66468.5</v>
      </c>
      <c r="AX39">
        <v>13</v>
      </c>
      <c r="AY39">
        <v>39874.69921875</v>
      </c>
      <c r="BA39">
        <v>13</v>
      </c>
      <c r="BB39">
        <v>51674.8984375</v>
      </c>
      <c r="BD39">
        <v>13</v>
      </c>
      <c r="BE39">
        <v>53250.5</v>
      </c>
      <c r="BG39">
        <v>13</v>
      </c>
      <c r="BH39">
        <v>45998.6015625</v>
      </c>
      <c r="BJ39">
        <v>13</v>
      </c>
      <c r="BL39" t="b">
        <f t="shared" si="0"/>
        <v>1</v>
      </c>
      <c r="BM39" s="196">
        <f t="shared" si="1"/>
        <v>13</v>
      </c>
      <c r="BN39" t="str">
        <f t="shared" si="2"/>
        <v>E</v>
      </c>
    </row>
    <row r="40" spans="2:66" x14ac:dyDescent="0.25">
      <c r="B40" s="191" t="s">
        <v>43</v>
      </c>
      <c r="C40" s="192">
        <v>164000</v>
      </c>
      <c r="D40" s="193"/>
      <c r="E40" s="192">
        <v>13</v>
      </c>
      <c r="F40" s="192"/>
      <c r="G40" s="193"/>
      <c r="H40" s="192"/>
      <c r="I40" s="192"/>
      <c r="J40" s="192"/>
      <c r="K40" s="192"/>
      <c r="L40" s="192"/>
      <c r="M40" s="192"/>
      <c r="N40" s="192"/>
      <c r="O40" s="192"/>
      <c r="P40" s="192"/>
      <c r="Q40" s="192"/>
      <c r="R40" s="192"/>
      <c r="S40" s="192"/>
      <c r="T40" s="192"/>
      <c r="U40" s="192">
        <v>89469</v>
      </c>
      <c r="V40" s="193"/>
      <c r="W40" s="192">
        <v>13</v>
      </c>
      <c r="X40" s="192">
        <v>59504.69921875</v>
      </c>
      <c r="Y40" s="193"/>
      <c r="Z40" s="192">
        <v>13</v>
      </c>
      <c r="AA40" s="192">
        <v>105255.703125</v>
      </c>
      <c r="AB40" s="194"/>
      <c r="AC40" s="192">
        <v>13</v>
      </c>
      <c r="AD40" s="192">
        <v>89088.8984375</v>
      </c>
      <c r="AE40" s="193"/>
      <c r="AF40" s="192">
        <v>13</v>
      </c>
      <c r="AG40" s="192">
        <v>122123.703125</v>
      </c>
      <c r="AH40" s="193"/>
      <c r="AI40" s="192">
        <v>13</v>
      </c>
      <c r="AJ40" s="192">
        <v>101417.703125</v>
      </c>
      <c r="AK40" s="193"/>
      <c r="AL40" s="195">
        <v>13</v>
      </c>
      <c r="AM40" s="195">
        <v>56258.5</v>
      </c>
      <c r="AN40" s="195"/>
      <c r="AO40" s="195">
        <v>13</v>
      </c>
      <c r="AP40" s="195">
        <v>48374.5</v>
      </c>
      <c r="AQ40" s="195"/>
      <c r="AR40" s="195">
        <v>13</v>
      </c>
      <c r="AS40">
        <v>111842</v>
      </c>
      <c r="AU40">
        <v>13</v>
      </c>
      <c r="AV40">
        <v>123600.703125</v>
      </c>
      <c r="AX40">
        <v>13</v>
      </c>
      <c r="AY40">
        <v>151194.796875</v>
      </c>
      <c r="BA40">
        <v>13</v>
      </c>
      <c r="BL40" t="b">
        <f t="shared" si="0"/>
        <v>1</v>
      </c>
      <c r="BM40" s="196">
        <f t="shared" si="1"/>
        <v>13</v>
      </c>
      <c r="BN40" t="str">
        <f t="shared" si="2"/>
        <v>E</v>
      </c>
    </row>
    <row r="41" spans="2:66" x14ac:dyDescent="0.25">
      <c r="B41" s="191" t="s">
        <v>44</v>
      </c>
      <c r="C41" s="192">
        <v>9267</v>
      </c>
      <c r="D41" s="193"/>
      <c r="E41" s="192">
        <v>59</v>
      </c>
      <c r="F41" s="192"/>
      <c r="G41" s="193"/>
      <c r="H41" s="192"/>
      <c r="I41" s="192"/>
      <c r="J41" s="192"/>
      <c r="K41" s="192"/>
      <c r="L41" s="192"/>
      <c r="M41" s="192"/>
      <c r="N41" s="192"/>
      <c r="O41" s="192"/>
      <c r="P41" s="192"/>
      <c r="Q41" s="192"/>
      <c r="R41" s="192"/>
      <c r="S41" s="192"/>
      <c r="T41" s="192"/>
      <c r="U41" s="192"/>
      <c r="V41" s="193"/>
      <c r="W41" s="192"/>
      <c r="X41" s="192"/>
      <c r="Y41" s="193"/>
      <c r="Z41" s="192"/>
      <c r="AA41" s="192"/>
      <c r="AB41" s="194"/>
      <c r="AC41" s="192"/>
      <c r="AD41" s="192"/>
      <c r="AE41" s="193"/>
      <c r="AF41" s="192"/>
      <c r="AG41" s="192"/>
      <c r="AH41" s="193"/>
      <c r="AI41" s="192"/>
      <c r="AJ41" s="192">
        <v>11029</v>
      </c>
      <c r="AK41" s="193"/>
      <c r="AL41" s="195">
        <v>59</v>
      </c>
      <c r="AM41" s="195"/>
      <c r="AN41" s="195"/>
      <c r="AO41" s="195"/>
      <c r="AP41" s="195"/>
      <c r="AQ41" s="195"/>
      <c r="AR41" s="195"/>
      <c r="BL41" t="b">
        <f t="shared" si="0"/>
        <v>1</v>
      </c>
      <c r="BM41" s="196">
        <f t="shared" si="1"/>
        <v>59</v>
      </c>
      <c r="BN41" t="str">
        <f t="shared" si="2"/>
        <v>U</v>
      </c>
    </row>
    <row r="42" spans="2:66" x14ac:dyDescent="0.25">
      <c r="B42" s="191" t="s">
        <v>45</v>
      </c>
      <c r="C42" s="192"/>
      <c r="D42" s="193"/>
      <c r="E42" s="192"/>
      <c r="F42" s="192"/>
      <c r="G42" s="193"/>
      <c r="H42" s="192"/>
      <c r="I42" s="192"/>
      <c r="J42" s="192"/>
      <c r="K42" s="192"/>
      <c r="L42" s="192"/>
      <c r="M42" s="192"/>
      <c r="N42" s="192"/>
      <c r="O42" s="192"/>
      <c r="P42" s="192"/>
      <c r="Q42" s="192"/>
      <c r="R42" s="192"/>
      <c r="S42" s="192"/>
      <c r="T42" s="192"/>
      <c r="U42" s="192"/>
      <c r="V42" s="193"/>
      <c r="W42" s="192"/>
      <c r="X42" s="192">
        <v>313</v>
      </c>
      <c r="Y42" s="193"/>
      <c r="Z42" s="192">
        <v>59</v>
      </c>
      <c r="AA42" s="192">
        <v>533.20001220703125</v>
      </c>
      <c r="AB42" s="194"/>
      <c r="AC42" s="192">
        <v>59</v>
      </c>
      <c r="AD42" s="192">
        <v>682</v>
      </c>
      <c r="AE42" s="193"/>
      <c r="AF42" s="192">
        <v>59</v>
      </c>
      <c r="AG42" s="192">
        <v>400.5</v>
      </c>
      <c r="AH42" s="193"/>
      <c r="AI42" s="192">
        <v>59</v>
      </c>
      <c r="AJ42" s="192">
        <v>633</v>
      </c>
      <c r="AK42" s="193"/>
      <c r="AL42" s="195">
        <v>59</v>
      </c>
      <c r="AM42" s="195">
        <v>445</v>
      </c>
      <c r="AN42" s="195"/>
      <c r="AO42" s="195">
        <v>59</v>
      </c>
      <c r="AP42" s="195">
        <v>482</v>
      </c>
      <c r="AQ42" s="195"/>
      <c r="AR42" s="195">
        <v>59</v>
      </c>
      <c r="AS42">
        <v>324.330078125</v>
      </c>
      <c r="AU42">
        <v>59</v>
      </c>
      <c r="AV42">
        <v>476.04998779296875</v>
      </c>
      <c r="AX42">
        <v>59</v>
      </c>
      <c r="AY42">
        <v>635.3699951171875</v>
      </c>
      <c r="BA42">
        <v>59</v>
      </c>
      <c r="BB42">
        <v>404.17999267578125</v>
      </c>
      <c r="BD42">
        <v>59</v>
      </c>
      <c r="BE42">
        <v>408.29998779296875</v>
      </c>
      <c r="BG42">
        <v>59</v>
      </c>
      <c r="BL42" t="b">
        <f t="shared" si="0"/>
        <v>1</v>
      </c>
      <c r="BM42" s="196">
        <f t="shared" si="1"/>
        <v>59</v>
      </c>
      <c r="BN42" t="str">
        <f t="shared" si="2"/>
        <v>U</v>
      </c>
    </row>
    <row r="43" spans="2:66" x14ac:dyDescent="0.25">
      <c r="B43" s="191" t="s">
        <v>46</v>
      </c>
      <c r="C43" s="192"/>
      <c r="D43" s="193"/>
      <c r="E43" s="192"/>
      <c r="F43" s="192"/>
      <c r="G43" s="193"/>
      <c r="H43" s="192"/>
      <c r="I43" s="192"/>
      <c r="J43" s="192"/>
      <c r="K43" s="192"/>
      <c r="L43" s="192"/>
      <c r="M43" s="192"/>
      <c r="N43" s="192"/>
      <c r="O43" s="192"/>
      <c r="P43" s="192"/>
      <c r="Q43" s="192"/>
      <c r="R43" s="192"/>
      <c r="S43" s="192"/>
      <c r="T43" s="192"/>
      <c r="U43" s="192"/>
      <c r="V43" s="193"/>
      <c r="W43" s="192"/>
      <c r="X43" s="192"/>
      <c r="Y43" s="193"/>
      <c r="Z43" s="192"/>
      <c r="AA43" s="192"/>
      <c r="AB43" s="194"/>
      <c r="AC43" s="192"/>
      <c r="AD43" s="192">
        <v>65100</v>
      </c>
      <c r="AE43" s="193">
        <v>5</v>
      </c>
      <c r="AF43" s="192">
        <v>59</v>
      </c>
      <c r="AG43" s="192">
        <v>68300</v>
      </c>
      <c r="AH43" s="193">
        <v>5</v>
      </c>
      <c r="AI43" s="192">
        <v>59</v>
      </c>
      <c r="AJ43" s="192">
        <v>71700</v>
      </c>
      <c r="AK43" s="193">
        <v>5</v>
      </c>
      <c r="AL43" s="195">
        <v>59</v>
      </c>
      <c r="AM43" s="195">
        <v>55800</v>
      </c>
      <c r="AN43" s="195">
        <v>5</v>
      </c>
      <c r="AO43" s="195">
        <v>59</v>
      </c>
      <c r="AP43" s="195">
        <v>64900</v>
      </c>
      <c r="AQ43" s="195">
        <v>5</v>
      </c>
      <c r="AR43" s="195">
        <v>59</v>
      </c>
      <c r="AS43">
        <v>50300</v>
      </c>
      <c r="AT43">
        <v>5</v>
      </c>
      <c r="AU43">
        <v>59</v>
      </c>
      <c r="AV43">
        <v>58200</v>
      </c>
      <c r="AW43">
        <v>5</v>
      </c>
      <c r="AX43">
        <v>59</v>
      </c>
      <c r="BL43" t="b">
        <f t="shared" si="0"/>
        <v>1</v>
      </c>
      <c r="BM43" s="196">
        <f t="shared" si="1"/>
        <v>59</v>
      </c>
      <c r="BN43" t="str">
        <f t="shared" si="2"/>
        <v>U</v>
      </c>
    </row>
    <row r="44" spans="2:66" x14ac:dyDescent="0.25">
      <c r="B44" s="191" t="s">
        <v>47</v>
      </c>
      <c r="C44" s="192"/>
      <c r="D44" s="193"/>
      <c r="E44" s="192"/>
      <c r="F44" s="192">
        <v>143.39999389648438</v>
      </c>
      <c r="G44" s="193"/>
      <c r="H44" s="192">
        <v>59</v>
      </c>
      <c r="I44" s="192">
        <v>175.89999389648437</v>
      </c>
      <c r="J44" s="192"/>
      <c r="K44" s="192">
        <v>59</v>
      </c>
      <c r="L44" s="192">
        <v>203.5</v>
      </c>
      <c r="M44" s="192"/>
      <c r="N44" s="192">
        <v>59</v>
      </c>
      <c r="O44" s="192">
        <v>100.5</v>
      </c>
      <c r="P44" s="192"/>
      <c r="Q44" s="192">
        <v>59</v>
      </c>
      <c r="R44" s="192">
        <v>155.39999389648437</v>
      </c>
      <c r="S44" s="192"/>
      <c r="T44" s="192">
        <v>59</v>
      </c>
      <c r="U44" s="192">
        <v>68.900001525878906</v>
      </c>
      <c r="V44" s="193"/>
      <c r="W44" s="192">
        <v>59</v>
      </c>
      <c r="X44" s="192">
        <v>116.90000152587891</v>
      </c>
      <c r="Y44" s="193"/>
      <c r="Z44" s="192">
        <v>59</v>
      </c>
      <c r="AA44" s="192">
        <v>129.39999389648437</v>
      </c>
      <c r="AB44" s="194"/>
      <c r="AC44" s="192">
        <v>59</v>
      </c>
      <c r="AD44" s="192">
        <v>141.39999389648437</v>
      </c>
      <c r="AE44" s="193"/>
      <c r="AF44" s="192">
        <v>59</v>
      </c>
      <c r="AG44" s="192">
        <v>206.39999389648437</v>
      </c>
      <c r="AH44" s="193"/>
      <c r="AI44" s="192">
        <v>59</v>
      </c>
      <c r="AJ44" s="192">
        <v>176.89999389648437</v>
      </c>
      <c r="AK44" s="193"/>
      <c r="AL44" s="195">
        <v>59</v>
      </c>
      <c r="AM44" s="195">
        <v>104</v>
      </c>
      <c r="AN44" s="195"/>
      <c r="AO44" s="195">
        <v>59</v>
      </c>
      <c r="AP44" s="195">
        <v>66.099998474121094</v>
      </c>
      <c r="AQ44" s="195"/>
      <c r="AR44" s="195">
        <v>59</v>
      </c>
      <c r="AS44">
        <v>39.900001525878906</v>
      </c>
      <c r="AU44">
        <v>59</v>
      </c>
      <c r="AV44">
        <v>36.700000762939453</v>
      </c>
      <c r="AX44">
        <v>59</v>
      </c>
      <c r="AY44">
        <v>25.899999618530273</v>
      </c>
      <c r="BA44">
        <v>59</v>
      </c>
      <c r="BB44">
        <v>55.299999237060547</v>
      </c>
      <c r="BD44">
        <v>59</v>
      </c>
      <c r="BE44">
        <v>117.30000305175781</v>
      </c>
      <c r="BG44">
        <v>59</v>
      </c>
      <c r="BH44">
        <v>108.40000152587891</v>
      </c>
      <c r="BJ44">
        <v>59</v>
      </c>
      <c r="BL44" t="b">
        <f t="shared" si="0"/>
        <v>1</v>
      </c>
      <c r="BM44" s="196">
        <f t="shared" si="1"/>
        <v>59</v>
      </c>
      <c r="BN44" t="str">
        <f t="shared" si="2"/>
        <v>U</v>
      </c>
    </row>
    <row r="45" spans="2:66" x14ac:dyDescent="0.25">
      <c r="B45" s="191" t="s">
        <v>48</v>
      </c>
      <c r="C45" s="192">
        <v>34144</v>
      </c>
      <c r="D45" s="193">
        <v>6</v>
      </c>
      <c r="E45" s="192">
        <v>59</v>
      </c>
      <c r="F45" s="192">
        <v>25035</v>
      </c>
      <c r="G45" s="193">
        <v>6</v>
      </c>
      <c r="H45" s="192">
        <v>59</v>
      </c>
      <c r="I45" s="192">
        <v>26303</v>
      </c>
      <c r="J45" s="192">
        <v>6</v>
      </c>
      <c r="K45" s="192">
        <v>59</v>
      </c>
      <c r="L45" s="192">
        <v>24460</v>
      </c>
      <c r="M45" s="192">
        <v>6</v>
      </c>
      <c r="N45" s="192">
        <v>59</v>
      </c>
      <c r="O45" s="192">
        <v>32335</v>
      </c>
      <c r="P45" s="192">
        <v>6</v>
      </c>
      <c r="Q45" s="192">
        <v>59</v>
      </c>
      <c r="R45" s="192">
        <v>22164</v>
      </c>
      <c r="S45" s="192">
        <v>6</v>
      </c>
      <c r="T45" s="192">
        <v>59</v>
      </c>
      <c r="U45" s="192">
        <v>22360.169921875</v>
      </c>
      <c r="V45" s="193">
        <v>6</v>
      </c>
      <c r="W45" s="192">
        <v>59</v>
      </c>
      <c r="X45" s="192">
        <v>22952.900390625</v>
      </c>
      <c r="Y45" s="193">
        <v>6</v>
      </c>
      <c r="Z45" s="192">
        <v>59</v>
      </c>
      <c r="AA45" s="192">
        <v>29964.1796875</v>
      </c>
      <c r="AB45" s="194">
        <v>6</v>
      </c>
      <c r="AC45" s="192">
        <v>59</v>
      </c>
      <c r="AD45" s="192">
        <v>24288.359375</v>
      </c>
      <c r="AE45" s="193">
        <v>6</v>
      </c>
      <c r="AF45" s="192">
        <v>59</v>
      </c>
      <c r="AG45" s="192">
        <v>21672.099609375</v>
      </c>
      <c r="AH45" s="193">
        <v>6</v>
      </c>
      <c r="AI45" s="192">
        <v>59</v>
      </c>
      <c r="AJ45" s="192">
        <v>21266</v>
      </c>
      <c r="AK45" s="193">
        <v>6</v>
      </c>
      <c r="AL45" s="195">
        <v>59</v>
      </c>
      <c r="AM45" s="195">
        <v>18673.509765625</v>
      </c>
      <c r="AN45" s="195">
        <v>6</v>
      </c>
      <c r="AO45" s="195">
        <v>59</v>
      </c>
      <c r="AP45" s="195">
        <v>21987.3203125</v>
      </c>
      <c r="AQ45" s="195">
        <v>6</v>
      </c>
      <c r="AR45" s="195">
        <v>59</v>
      </c>
      <c r="AS45">
        <v>21482.240234375</v>
      </c>
      <c r="AT45">
        <v>6</v>
      </c>
      <c r="AU45">
        <v>59</v>
      </c>
      <c r="AV45">
        <v>28506</v>
      </c>
      <c r="AW45">
        <v>6</v>
      </c>
      <c r="AX45">
        <v>59</v>
      </c>
      <c r="AY45">
        <v>29222.80078125</v>
      </c>
      <c r="BA45">
        <v>59</v>
      </c>
      <c r="BB45">
        <v>22191.69921875</v>
      </c>
      <c r="BD45">
        <v>59</v>
      </c>
      <c r="BE45">
        <v>30674.30078125</v>
      </c>
      <c r="BG45">
        <v>59</v>
      </c>
      <c r="BL45" t="b">
        <f t="shared" si="0"/>
        <v>1</v>
      </c>
      <c r="BM45" s="196">
        <f t="shared" si="1"/>
        <v>59</v>
      </c>
      <c r="BN45" t="str">
        <f t="shared" si="2"/>
        <v>U</v>
      </c>
    </row>
    <row r="46" spans="2:66" x14ac:dyDescent="0.25">
      <c r="B46" s="191" t="s">
        <v>49</v>
      </c>
      <c r="C46" s="192">
        <v>27591</v>
      </c>
      <c r="D46" s="193"/>
      <c r="E46" s="192">
        <v>13</v>
      </c>
      <c r="F46" s="192">
        <v>20084</v>
      </c>
      <c r="G46" s="193"/>
      <c r="H46" s="192">
        <v>13</v>
      </c>
      <c r="I46" s="192">
        <v>15280</v>
      </c>
      <c r="J46" s="192"/>
      <c r="K46" s="192">
        <v>13</v>
      </c>
      <c r="L46" s="192">
        <v>23517</v>
      </c>
      <c r="M46" s="192"/>
      <c r="N46" s="192">
        <v>13</v>
      </c>
      <c r="O46" s="192">
        <v>25800.5</v>
      </c>
      <c r="P46" s="192"/>
      <c r="Q46" s="192">
        <v>13</v>
      </c>
      <c r="R46" s="192">
        <v>15384</v>
      </c>
      <c r="S46" s="192"/>
      <c r="T46" s="192">
        <v>13</v>
      </c>
      <c r="U46" s="192">
        <v>18370</v>
      </c>
      <c r="V46" s="193"/>
      <c r="W46" s="192">
        <v>13</v>
      </c>
      <c r="X46" s="192">
        <v>20210</v>
      </c>
      <c r="Y46" s="193"/>
      <c r="Z46" s="192">
        <v>13</v>
      </c>
      <c r="AA46" s="192">
        <v>25892</v>
      </c>
      <c r="AB46" s="194"/>
      <c r="AC46" s="192">
        <v>13</v>
      </c>
      <c r="AD46" s="192">
        <v>31389</v>
      </c>
      <c r="AE46" s="193"/>
      <c r="AF46" s="192">
        <v>13</v>
      </c>
      <c r="AG46" s="192">
        <v>14440</v>
      </c>
      <c r="AH46" s="193"/>
      <c r="AI46" s="192">
        <v>13</v>
      </c>
      <c r="AJ46" s="192">
        <v>11901</v>
      </c>
      <c r="AK46" s="193"/>
      <c r="AL46" s="195">
        <v>13</v>
      </c>
      <c r="AM46" s="195">
        <v>8497</v>
      </c>
      <c r="AN46" s="195"/>
      <c r="AO46" s="195">
        <v>13</v>
      </c>
      <c r="AP46" s="195">
        <v>22334</v>
      </c>
      <c r="AQ46" s="195"/>
      <c r="AR46" s="195">
        <v>13</v>
      </c>
      <c r="AS46">
        <v>19711</v>
      </c>
      <c r="AU46">
        <v>13</v>
      </c>
      <c r="AV46">
        <v>21160</v>
      </c>
      <c r="AX46">
        <v>13</v>
      </c>
      <c r="AY46">
        <v>30223</v>
      </c>
      <c r="BA46">
        <v>13</v>
      </c>
      <c r="BB46">
        <v>14644</v>
      </c>
      <c r="BD46">
        <v>13</v>
      </c>
      <c r="BE46">
        <v>24287</v>
      </c>
      <c r="BG46">
        <v>13</v>
      </c>
      <c r="BH46">
        <v>20227</v>
      </c>
      <c r="BJ46">
        <v>13</v>
      </c>
      <c r="BL46" t="b">
        <f t="shared" si="0"/>
        <v>1</v>
      </c>
      <c r="BM46" s="196">
        <f t="shared" si="1"/>
        <v>13</v>
      </c>
      <c r="BN46" t="str">
        <f t="shared" si="2"/>
        <v>E</v>
      </c>
    </row>
    <row r="47" spans="2:66" x14ac:dyDescent="0.25">
      <c r="B47" s="191" t="s">
        <v>50</v>
      </c>
      <c r="C47" s="192"/>
      <c r="D47" s="193"/>
      <c r="E47" s="192"/>
      <c r="F47" s="192"/>
      <c r="G47" s="193"/>
      <c r="H47" s="192"/>
      <c r="I47" s="192"/>
      <c r="J47" s="192"/>
      <c r="K47" s="192"/>
      <c r="L47" s="192"/>
      <c r="M47" s="192"/>
      <c r="N47" s="192"/>
      <c r="O47" s="192"/>
      <c r="P47" s="192"/>
      <c r="Q47" s="192"/>
      <c r="R47" s="192">
        <v>4100</v>
      </c>
      <c r="S47" s="192"/>
      <c r="T47" s="192">
        <v>59</v>
      </c>
      <c r="U47" s="192">
        <v>4300</v>
      </c>
      <c r="V47" s="193"/>
      <c r="W47" s="192">
        <v>59</v>
      </c>
      <c r="X47" s="192"/>
      <c r="Y47" s="193"/>
      <c r="Z47" s="192"/>
      <c r="AA47" s="192"/>
      <c r="AB47" s="194"/>
      <c r="AC47" s="192"/>
      <c r="AD47" s="192"/>
      <c r="AE47" s="193"/>
      <c r="AF47" s="192"/>
      <c r="AG47" s="192"/>
      <c r="AH47" s="193"/>
      <c r="AI47" s="192"/>
      <c r="AJ47" s="192"/>
      <c r="AK47" s="193"/>
      <c r="AL47" s="195"/>
      <c r="AM47" s="195"/>
      <c r="AN47" s="195"/>
      <c r="AO47" s="195"/>
      <c r="AP47" s="195"/>
      <c r="AQ47" s="195"/>
      <c r="AR47" s="195"/>
      <c r="AV47">
        <v>4100</v>
      </c>
      <c r="AX47">
        <v>59</v>
      </c>
      <c r="BL47" t="b">
        <f t="shared" si="0"/>
        <v>1</v>
      </c>
      <c r="BM47" s="196">
        <f t="shared" si="1"/>
        <v>59</v>
      </c>
      <c r="BN47" t="str">
        <f t="shared" si="2"/>
        <v>U</v>
      </c>
    </row>
    <row r="48" spans="2:66" x14ac:dyDescent="0.25">
      <c r="B48" s="191" t="s">
        <v>51</v>
      </c>
      <c r="C48" s="192">
        <v>20354</v>
      </c>
      <c r="D48" s="193"/>
      <c r="E48" s="192">
        <v>13</v>
      </c>
      <c r="F48" s="192">
        <v>17568</v>
      </c>
      <c r="G48" s="193"/>
      <c r="H48" s="192">
        <v>13</v>
      </c>
      <c r="I48" s="192">
        <v>10534</v>
      </c>
      <c r="J48" s="192"/>
      <c r="K48" s="192">
        <v>13</v>
      </c>
      <c r="L48" s="192">
        <v>12805</v>
      </c>
      <c r="M48" s="192"/>
      <c r="N48" s="192">
        <v>13</v>
      </c>
      <c r="O48" s="192">
        <v>20981</v>
      </c>
      <c r="P48" s="192"/>
      <c r="Q48" s="192">
        <v>13</v>
      </c>
      <c r="R48" s="192">
        <v>16786</v>
      </c>
      <c r="S48" s="192"/>
      <c r="T48" s="192">
        <v>13</v>
      </c>
      <c r="U48" s="192">
        <v>16786</v>
      </c>
      <c r="V48" s="193"/>
      <c r="W48" s="192">
        <v>13</v>
      </c>
      <c r="X48" s="192">
        <v>18408</v>
      </c>
      <c r="Y48" s="193"/>
      <c r="Z48" s="192">
        <v>13</v>
      </c>
      <c r="AA48" s="192">
        <v>16793</v>
      </c>
      <c r="AB48" s="194"/>
      <c r="AC48" s="192">
        <v>13</v>
      </c>
      <c r="AD48" s="192">
        <v>9981</v>
      </c>
      <c r="AE48" s="193"/>
      <c r="AF48" s="192">
        <v>13</v>
      </c>
      <c r="AG48" s="192"/>
      <c r="AH48" s="193"/>
      <c r="AI48" s="192"/>
      <c r="AJ48" s="192"/>
      <c r="AK48" s="193"/>
      <c r="AL48" s="195"/>
      <c r="AM48" s="195">
        <v>10104</v>
      </c>
      <c r="AN48" s="195"/>
      <c r="AO48" s="195">
        <v>13</v>
      </c>
      <c r="AP48" s="195">
        <v>18844</v>
      </c>
      <c r="AQ48" s="195"/>
      <c r="AR48" s="195">
        <v>13</v>
      </c>
      <c r="AS48">
        <v>14225</v>
      </c>
      <c r="AU48">
        <v>13</v>
      </c>
      <c r="AV48">
        <v>11438</v>
      </c>
      <c r="AX48">
        <v>13</v>
      </c>
      <c r="AY48">
        <v>17751</v>
      </c>
      <c r="BA48">
        <v>13</v>
      </c>
      <c r="BB48">
        <v>16854</v>
      </c>
      <c r="BD48">
        <v>13</v>
      </c>
      <c r="BE48">
        <v>20056</v>
      </c>
      <c r="BG48">
        <v>13</v>
      </c>
      <c r="BH48">
        <v>10193</v>
      </c>
      <c r="BJ48">
        <v>13</v>
      </c>
      <c r="BL48" t="b">
        <f t="shared" si="0"/>
        <v>1</v>
      </c>
      <c r="BM48" s="196">
        <f t="shared" si="1"/>
        <v>13</v>
      </c>
      <c r="BN48" t="str">
        <f t="shared" si="2"/>
        <v>E</v>
      </c>
    </row>
    <row r="49" spans="2:66" x14ac:dyDescent="0.25">
      <c r="B49" s="191" t="s">
        <v>52</v>
      </c>
      <c r="C49" s="192">
        <v>1003</v>
      </c>
      <c r="D49" s="193"/>
      <c r="E49" s="192">
        <v>13</v>
      </c>
      <c r="F49" s="192">
        <v>961</v>
      </c>
      <c r="G49" s="193"/>
      <c r="H49" s="192">
        <v>13</v>
      </c>
      <c r="I49" s="192"/>
      <c r="J49" s="192"/>
      <c r="K49" s="192"/>
      <c r="L49" s="192"/>
      <c r="M49" s="192"/>
      <c r="N49" s="192"/>
      <c r="O49" s="192"/>
      <c r="P49" s="192"/>
      <c r="Q49" s="192"/>
      <c r="R49" s="192">
        <v>870</v>
      </c>
      <c r="S49" s="192"/>
      <c r="T49" s="192">
        <v>13</v>
      </c>
      <c r="U49" s="192"/>
      <c r="V49" s="193"/>
      <c r="W49" s="192"/>
      <c r="X49" s="192"/>
      <c r="Y49" s="193"/>
      <c r="Z49" s="192"/>
      <c r="AA49" s="192"/>
      <c r="AB49" s="194"/>
      <c r="AC49" s="192"/>
      <c r="AD49" s="192"/>
      <c r="AE49" s="193"/>
      <c r="AF49" s="192"/>
      <c r="AG49" s="192"/>
      <c r="AH49" s="193"/>
      <c r="AI49" s="192"/>
      <c r="AJ49" s="192"/>
      <c r="AK49" s="193"/>
      <c r="AL49" s="195"/>
      <c r="AM49" s="195"/>
      <c r="AN49" s="195"/>
      <c r="AO49" s="195"/>
      <c r="AP49" s="195"/>
      <c r="AQ49" s="195"/>
      <c r="AR49" s="195"/>
      <c r="AS49">
        <v>1036.800048828125</v>
      </c>
      <c r="AU49">
        <v>13</v>
      </c>
      <c r="AV49">
        <v>926.9000244140625</v>
      </c>
      <c r="AX49">
        <v>13</v>
      </c>
      <c r="AY49">
        <v>1917.5</v>
      </c>
      <c r="BA49">
        <v>13</v>
      </c>
      <c r="BB49">
        <v>1508.4000244140625</v>
      </c>
      <c r="BD49">
        <v>13</v>
      </c>
      <c r="BL49" t="b">
        <f t="shared" si="0"/>
        <v>1</v>
      </c>
      <c r="BM49" s="196">
        <f t="shared" si="1"/>
        <v>13</v>
      </c>
      <c r="BN49" t="str">
        <f t="shared" si="2"/>
        <v>E</v>
      </c>
    </row>
    <row r="50" spans="2:66" x14ac:dyDescent="0.25">
      <c r="B50" s="191" t="s">
        <v>53</v>
      </c>
      <c r="C50" s="192"/>
      <c r="D50" s="193"/>
      <c r="E50" s="192"/>
      <c r="F50" s="192"/>
      <c r="G50" s="193"/>
      <c r="H50" s="192"/>
      <c r="I50" s="192"/>
      <c r="J50" s="192"/>
      <c r="K50" s="192"/>
      <c r="L50" s="192"/>
      <c r="M50" s="192"/>
      <c r="N50" s="192"/>
      <c r="O50" s="192">
        <v>337000</v>
      </c>
      <c r="P50" s="192"/>
      <c r="Q50" s="192">
        <v>59</v>
      </c>
      <c r="R50" s="192"/>
      <c r="S50" s="192"/>
      <c r="T50" s="192"/>
      <c r="U50" s="192">
        <v>337000</v>
      </c>
      <c r="V50" s="193"/>
      <c r="W50" s="192">
        <v>59</v>
      </c>
      <c r="X50" s="192"/>
      <c r="Y50" s="193"/>
      <c r="Z50" s="192"/>
      <c r="AA50" s="192"/>
      <c r="AB50" s="194"/>
      <c r="AC50" s="192"/>
      <c r="AD50" s="192"/>
      <c r="AE50" s="193"/>
      <c r="AF50" s="192"/>
      <c r="AG50" s="192"/>
      <c r="AH50" s="193"/>
      <c r="AI50" s="192"/>
      <c r="AJ50" s="192"/>
      <c r="AK50" s="193"/>
      <c r="AL50" s="195"/>
      <c r="AM50" s="195"/>
      <c r="AN50" s="195"/>
      <c r="AO50" s="195"/>
      <c r="AP50" s="195">
        <v>337000</v>
      </c>
      <c r="AQ50" s="195"/>
      <c r="AR50" s="195">
        <v>59</v>
      </c>
      <c r="BL50" t="b">
        <f t="shared" si="0"/>
        <v>1</v>
      </c>
      <c r="BM50" s="196">
        <f t="shared" si="1"/>
        <v>59</v>
      </c>
      <c r="BN50" t="str">
        <f t="shared" si="2"/>
        <v>U</v>
      </c>
    </row>
    <row r="51" spans="2:66" x14ac:dyDescent="0.25">
      <c r="B51" s="191" t="s">
        <v>54</v>
      </c>
      <c r="C51" s="192">
        <v>82.199996948242188</v>
      </c>
      <c r="D51" s="193"/>
      <c r="E51" s="192">
        <v>13</v>
      </c>
      <c r="F51" s="192">
        <v>84</v>
      </c>
      <c r="G51" s="193"/>
      <c r="H51" s="192">
        <v>13</v>
      </c>
      <c r="I51" s="192">
        <v>45.599998474121094</v>
      </c>
      <c r="J51" s="192"/>
      <c r="K51" s="192">
        <v>13</v>
      </c>
      <c r="L51" s="192">
        <v>64.5</v>
      </c>
      <c r="M51" s="192"/>
      <c r="N51" s="192">
        <v>13</v>
      </c>
      <c r="O51" s="192">
        <v>27.299999237060547</v>
      </c>
      <c r="P51" s="192"/>
      <c r="Q51" s="192">
        <v>13</v>
      </c>
      <c r="R51" s="192">
        <v>69.199996948242188</v>
      </c>
      <c r="S51" s="192"/>
      <c r="T51" s="192">
        <v>13</v>
      </c>
      <c r="U51" s="192">
        <v>74.099998474121094</v>
      </c>
      <c r="V51" s="193"/>
      <c r="W51" s="192">
        <v>13</v>
      </c>
      <c r="X51" s="192">
        <v>56</v>
      </c>
      <c r="Y51" s="193"/>
      <c r="Z51" s="192">
        <v>13</v>
      </c>
      <c r="AA51" s="192">
        <v>74.5</v>
      </c>
      <c r="AB51" s="194"/>
      <c r="AC51" s="192">
        <v>13</v>
      </c>
      <c r="AD51" s="192">
        <v>148.80000305175781</v>
      </c>
      <c r="AE51" s="193"/>
      <c r="AF51" s="192">
        <v>13</v>
      </c>
      <c r="AG51" s="192">
        <v>75.599998474121094</v>
      </c>
      <c r="AH51" s="193"/>
      <c r="AI51" s="192">
        <v>13</v>
      </c>
      <c r="AJ51" s="192">
        <v>86.300003051757812</v>
      </c>
      <c r="AK51" s="193"/>
      <c r="AL51" s="195">
        <v>13</v>
      </c>
      <c r="AM51" s="195">
        <v>92.099998474121094</v>
      </c>
      <c r="AN51" s="195"/>
      <c r="AO51" s="195">
        <v>13</v>
      </c>
      <c r="AP51" s="195">
        <v>105.90000152587891</v>
      </c>
      <c r="AQ51" s="195"/>
      <c r="AR51" s="195">
        <v>13</v>
      </c>
      <c r="AS51">
        <v>85.5</v>
      </c>
      <c r="AU51">
        <v>13</v>
      </c>
      <c r="AV51">
        <v>116.09999847412109</v>
      </c>
      <c r="AX51">
        <v>13</v>
      </c>
      <c r="AY51">
        <v>91</v>
      </c>
      <c r="BA51">
        <v>13</v>
      </c>
      <c r="BB51">
        <v>104.90000152587891</v>
      </c>
      <c r="BD51">
        <v>13</v>
      </c>
      <c r="BE51">
        <v>92.199996948242187</v>
      </c>
      <c r="BG51">
        <v>13</v>
      </c>
      <c r="BH51">
        <v>85.099998474121094</v>
      </c>
      <c r="BJ51">
        <v>13</v>
      </c>
      <c r="BL51" t="b">
        <f t="shared" si="0"/>
        <v>1</v>
      </c>
      <c r="BM51" s="196">
        <f t="shared" si="1"/>
        <v>13</v>
      </c>
      <c r="BN51" t="str">
        <f t="shared" si="2"/>
        <v>E</v>
      </c>
    </row>
    <row r="52" spans="2:66" x14ac:dyDescent="0.25">
      <c r="B52" s="191" t="s">
        <v>55</v>
      </c>
      <c r="C52" s="192">
        <v>2241</v>
      </c>
      <c r="D52" s="193"/>
      <c r="E52" s="192">
        <v>59</v>
      </c>
      <c r="F52" s="192">
        <v>2866</v>
      </c>
      <c r="G52" s="193"/>
      <c r="H52" s="192">
        <v>59</v>
      </c>
      <c r="I52" s="192">
        <v>2411</v>
      </c>
      <c r="J52" s="192"/>
      <c r="K52" s="192">
        <v>59</v>
      </c>
      <c r="L52" s="192">
        <v>2558</v>
      </c>
      <c r="M52" s="192"/>
      <c r="N52" s="192">
        <v>59</v>
      </c>
      <c r="O52" s="192">
        <v>2703</v>
      </c>
      <c r="P52" s="192"/>
      <c r="Q52" s="192">
        <v>59</v>
      </c>
      <c r="R52" s="192">
        <v>1401</v>
      </c>
      <c r="S52" s="192">
        <v>7</v>
      </c>
      <c r="T52" s="192">
        <v>59</v>
      </c>
      <c r="U52" s="192">
        <v>2558</v>
      </c>
      <c r="V52" s="193"/>
      <c r="W52" s="192">
        <v>59</v>
      </c>
      <c r="X52" s="192">
        <v>2411</v>
      </c>
      <c r="Y52" s="193"/>
      <c r="Z52" s="192">
        <v>59</v>
      </c>
      <c r="AA52" s="192">
        <v>2635</v>
      </c>
      <c r="AB52" s="194"/>
      <c r="AC52" s="192">
        <v>59</v>
      </c>
      <c r="AD52" s="192">
        <v>2999</v>
      </c>
      <c r="AE52" s="193"/>
      <c r="AF52" s="192">
        <v>59</v>
      </c>
      <c r="AG52" s="192">
        <v>2723</v>
      </c>
      <c r="AH52" s="193"/>
      <c r="AI52" s="192">
        <v>59</v>
      </c>
      <c r="AJ52" s="192">
        <v>3361</v>
      </c>
      <c r="AK52" s="193"/>
      <c r="AL52" s="195">
        <v>59</v>
      </c>
      <c r="AM52" s="195">
        <v>2493</v>
      </c>
      <c r="AN52" s="195"/>
      <c r="AO52" s="195">
        <v>59</v>
      </c>
      <c r="AP52" s="195">
        <v>2578</v>
      </c>
      <c r="AQ52" s="195"/>
      <c r="AR52" s="195">
        <v>59</v>
      </c>
      <c r="AS52">
        <v>2925</v>
      </c>
      <c r="AU52">
        <v>59</v>
      </c>
      <c r="AV52">
        <v>2949</v>
      </c>
      <c r="AX52">
        <v>59</v>
      </c>
      <c r="AY52">
        <v>2749</v>
      </c>
      <c r="BA52">
        <v>59</v>
      </c>
      <c r="BB52">
        <v>2307</v>
      </c>
      <c r="BD52">
        <v>59</v>
      </c>
      <c r="BE52">
        <v>2199</v>
      </c>
      <c r="BG52">
        <v>59</v>
      </c>
      <c r="BL52" t="b">
        <f t="shared" si="0"/>
        <v>1</v>
      </c>
      <c r="BM52" s="196">
        <f t="shared" si="1"/>
        <v>59</v>
      </c>
      <c r="BN52" t="str">
        <f t="shared" si="2"/>
        <v>U</v>
      </c>
    </row>
    <row r="53" spans="2:66" x14ac:dyDescent="0.25">
      <c r="B53" s="191" t="s">
        <v>56</v>
      </c>
      <c r="C53" s="192"/>
      <c r="D53" s="193"/>
      <c r="E53" s="192"/>
      <c r="F53" s="192">
        <v>57130</v>
      </c>
      <c r="G53" s="193"/>
      <c r="H53" s="192">
        <v>59</v>
      </c>
      <c r="I53" s="192"/>
      <c r="J53" s="192"/>
      <c r="K53" s="192"/>
      <c r="L53" s="192"/>
      <c r="M53" s="192"/>
      <c r="N53" s="192"/>
      <c r="O53" s="192"/>
      <c r="P53" s="192"/>
      <c r="Q53" s="192"/>
      <c r="R53" s="192">
        <v>41325</v>
      </c>
      <c r="S53" s="192"/>
      <c r="T53" s="192">
        <v>59</v>
      </c>
      <c r="U53" s="192"/>
      <c r="V53" s="193"/>
      <c r="W53" s="192"/>
      <c r="X53" s="192"/>
      <c r="Y53" s="193"/>
      <c r="Z53" s="192"/>
      <c r="AA53" s="192"/>
      <c r="AB53" s="194"/>
      <c r="AC53" s="192"/>
      <c r="AD53" s="192"/>
      <c r="AE53" s="193"/>
      <c r="AF53" s="192"/>
      <c r="AG53" s="192"/>
      <c r="AH53" s="193"/>
      <c r="AI53" s="192"/>
      <c r="AJ53" s="192"/>
      <c r="AK53" s="193"/>
      <c r="AL53" s="195"/>
      <c r="AM53" s="195"/>
      <c r="AN53" s="195"/>
      <c r="AO53" s="195"/>
      <c r="AP53" s="195">
        <v>22000</v>
      </c>
      <c r="AQ53" s="195"/>
      <c r="AR53" s="195">
        <v>59</v>
      </c>
      <c r="AS53">
        <v>41000</v>
      </c>
      <c r="AU53">
        <v>59</v>
      </c>
      <c r="AV53">
        <v>39000</v>
      </c>
      <c r="AX53">
        <v>59</v>
      </c>
      <c r="AY53">
        <v>46000</v>
      </c>
      <c r="BA53">
        <v>59</v>
      </c>
      <c r="BB53">
        <v>24000</v>
      </c>
      <c r="BD53">
        <v>59</v>
      </c>
      <c r="BE53">
        <v>11500</v>
      </c>
      <c r="BG53">
        <v>59</v>
      </c>
      <c r="BL53" t="b">
        <f t="shared" si="0"/>
        <v>1</v>
      </c>
      <c r="BM53" s="196">
        <f t="shared" si="1"/>
        <v>59</v>
      </c>
      <c r="BN53" t="str">
        <f t="shared" si="2"/>
        <v>U</v>
      </c>
    </row>
    <row r="54" spans="2:66" x14ac:dyDescent="0.25">
      <c r="B54" s="191" t="s">
        <v>57</v>
      </c>
      <c r="C54" s="192">
        <v>3860</v>
      </c>
      <c r="D54" s="193"/>
      <c r="E54" s="192">
        <v>13</v>
      </c>
      <c r="F54" s="192">
        <v>7620</v>
      </c>
      <c r="G54" s="193"/>
      <c r="H54" s="192">
        <v>13</v>
      </c>
      <c r="I54" s="192">
        <v>3860</v>
      </c>
      <c r="J54" s="192"/>
      <c r="K54" s="192">
        <v>13</v>
      </c>
      <c r="L54" s="192">
        <v>5070</v>
      </c>
      <c r="M54" s="192"/>
      <c r="N54" s="192">
        <v>13</v>
      </c>
      <c r="O54" s="192">
        <v>20600</v>
      </c>
      <c r="P54" s="192"/>
      <c r="Q54" s="192">
        <v>13</v>
      </c>
      <c r="R54" s="192">
        <v>9980</v>
      </c>
      <c r="S54" s="192"/>
      <c r="T54" s="192">
        <v>13</v>
      </c>
      <c r="U54" s="192">
        <v>12850</v>
      </c>
      <c r="V54" s="193"/>
      <c r="W54" s="192">
        <v>13</v>
      </c>
      <c r="X54" s="192">
        <v>13880</v>
      </c>
      <c r="Y54" s="193"/>
      <c r="Z54" s="192">
        <v>13</v>
      </c>
      <c r="AA54" s="192">
        <v>11340</v>
      </c>
      <c r="AB54" s="194"/>
      <c r="AC54" s="192">
        <v>13</v>
      </c>
      <c r="AD54" s="192">
        <v>1196.699951171875</v>
      </c>
      <c r="AE54" s="193"/>
      <c r="AF54" s="192">
        <v>13</v>
      </c>
      <c r="AG54" s="192">
        <v>12195.2998046875</v>
      </c>
      <c r="AH54" s="193"/>
      <c r="AI54" s="192">
        <v>13</v>
      </c>
      <c r="AJ54" s="192">
        <v>8792.2998046875</v>
      </c>
      <c r="AK54" s="193"/>
      <c r="AL54" s="195">
        <v>13</v>
      </c>
      <c r="AM54" s="195">
        <v>7736.2001953125</v>
      </c>
      <c r="AN54" s="195"/>
      <c r="AO54" s="195">
        <v>13</v>
      </c>
      <c r="AP54" s="195">
        <v>14644.7001953125</v>
      </c>
      <c r="AQ54" s="195"/>
      <c r="AR54" s="195">
        <v>13</v>
      </c>
      <c r="AS54">
        <v>10870.900390625</v>
      </c>
      <c r="AU54">
        <v>13</v>
      </c>
      <c r="AV54">
        <v>12873.5</v>
      </c>
      <c r="AX54">
        <v>13</v>
      </c>
      <c r="AY54">
        <v>10222.5</v>
      </c>
      <c r="BA54">
        <v>13</v>
      </c>
      <c r="BB54">
        <v>9024.7998046875</v>
      </c>
      <c r="BD54">
        <v>13</v>
      </c>
      <c r="BE54">
        <v>13159.2001953125</v>
      </c>
      <c r="BG54">
        <v>13</v>
      </c>
      <c r="BH54">
        <v>8803.7998046875</v>
      </c>
      <c r="BJ54">
        <v>13</v>
      </c>
      <c r="BL54" t="b">
        <f t="shared" si="0"/>
        <v>1</v>
      </c>
      <c r="BM54" s="196">
        <f t="shared" si="1"/>
        <v>13</v>
      </c>
      <c r="BN54" t="str">
        <f t="shared" si="2"/>
        <v>E</v>
      </c>
    </row>
    <row r="55" spans="2:66" x14ac:dyDescent="0.25">
      <c r="B55" s="191" t="s">
        <v>110</v>
      </c>
      <c r="C55" s="192"/>
      <c r="D55" s="193"/>
      <c r="E55" s="192"/>
      <c r="F55" s="192">
        <v>416259.90625</v>
      </c>
      <c r="G55" s="193"/>
      <c r="H55" s="192">
        <v>13</v>
      </c>
      <c r="I55" s="192">
        <v>301551</v>
      </c>
      <c r="J55" s="192"/>
      <c r="K55" s="192">
        <v>13</v>
      </c>
      <c r="L55" s="192">
        <v>405746</v>
      </c>
      <c r="M55" s="192"/>
      <c r="N55" s="192">
        <v>13</v>
      </c>
      <c r="O55" s="192">
        <v>374337</v>
      </c>
      <c r="P55" s="192"/>
      <c r="Q55" s="192">
        <v>13</v>
      </c>
      <c r="R55" s="192">
        <v>389772</v>
      </c>
      <c r="S55" s="192"/>
      <c r="T55" s="192">
        <v>13</v>
      </c>
      <c r="U55" s="192">
        <v>453802.90625</v>
      </c>
      <c r="V55" s="193"/>
      <c r="W55" s="192">
        <v>13</v>
      </c>
      <c r="X55" s="192">
        <v>357063.1875</v>
      </c>
      <c r="Y55" s="193"/>
      <c r="Z55" s="192">
        <v>13</v>
      </c>
      <c r="AA55" s="192">
        <v>342101.5</v>
      </c>
      <c r="AB55" s="194"/>
      <c r="AC55" s="192">
        <v>13</v>
      </c>
      <c r="AD55" s="192">
        <v>353223.40625</v>
      </c>
      <c r="AE55" s="193"/>
      <c r="AF55" s="192">
        <v>13</v>
      </c>
      <c r="AG55" s="192">
        <v>366818.09375</v>
      </c>
      <c r="AH55" s="193"/>
      <c r="AI55" s="192">
        <v>13</v>
      </c>
      <c r="AJ55" s="192"/>
      <c r="AK55" s="193"/>
      <c r="AL55" s="195"/>
      <c r="AM55" s="195"/>
      <c r="AN55" s="195"/>
      <c r="AO55" s="195"/>
      <c r="AP55" s="195"/>
      <c r="AQ55" s="195"/>
      <c r="AR55" s="195"/>
      <c r="BL55" t="b">
        <f t="shared" si="0"/>
        <v>1</v>
      </c>
      <c r="BM55" s="196">
        <f t="shared" si="1"/>
        <v>13</v>
      </c>
      <c r="BN55" t="str">
        <f t="shared" si="2"/>
        <v>E</v>
      </c>
    </row>
    <row r="56" spans="2:66" x14ac:dyDescent="0.25">
      <c r="B56" s="191" t="s">
        <v>58</v>
      </c>
      <c r="C56" s="192">
        <v>106473</v>
      </c>
      <c r="D56" s="193"/>
      <c r="E56" s="192">
        <v>59</v>
      </c>
      <c r="F56" s="192">
        <v>131525</v>
      </c>
      <c r="G56" s="193"/>
      <c r="H56" s="192">
        <v>59</v>
      </c>
      <c r="I56" s="192"/>
      <c r="J56" s="192"/>
      <c r="K56" s="192"/>
      <c r="L56" s="192"/>
      <c r="M56" s="192"/>
      <c r="N56" s="192"/>
      <c r="O56" s="192"/>
      <c r="P56" s="192"/>
      <c r="Q56" s="192"/>
      <c r="R56" s="192">
        <v>130356</v>
      </c>
      <c r="S56" s="192"/>
      <c r="T56" s="192">
        <v>59</v>
      </c>
      <c r="U56" s="192">
        <v>63217</v>
      </c>
      <c r="V56" s="193"/>
      <c r="W56" s="192">
        <v>59</v>
      </c>
      <c r="X56" s="192">
        <v>97717</v>
      </c>
      <c r="Y56" s="193"/>
      <c r="Z56" s="192">
        <v>59</v>
      </c>
      <c r="AA56" s="192">
        <v>83510</v>
      </c>
      <c r="AB56" s="194"/>
      <c r="AC56" s="192">
        <v>59</v>
      </c>
      <c r="AD56" s="192">
        <v>133949</v>
      </c>
      <c r="AE56" s="193"/>
      <c r="AF56" s="192">
        <v>59</v>
      </c>
      <c r="AG56" s="192">
        <v>108980</v>
      </c>
      <c r="AH56" s="193"/>
      <c r="AI56" s="192">
        <v>59</v>
      </c>
      <c r="AJ56" s="192">
        <v>124840</v>
      </c>
      <c r="AK56" s="193"/>
      <c r="AL56" s="195">
        <v>59</v>
      </c>
      <c r="AM56" s="195">
        <v>130608</v>
      </c>
      <c r="AN56" s="195"/>
      <c r="AO56" s="195">
        <v>59</v>
      </c>
      <c r="AP56" s="195">
        <v>170160</v>
      </c>
      <c r="AQ56" s="195"/>
      <c r="AR56" s="195">
        <v>59</v>
      </c>
      <c r="AS56">
        <v>134918.59375</v>
      </c>
      <c r="AU56">
        <v>59</v>
      </c>
      <c r="AV56">
        <v>127225.0390625</v>
      </c>
      <c r="AX56">
        <v>59</v>
      </c>
      <c r="AY56">
        <v>128099.6640625</v>
      </c>
      <c r="AZ56">
        <v>8</v>
      </c>
      <c r="BA56">
        <v>59</v>
      </c>
      <c r="BB56">
        <v>139640.71875</v>
      </c>
      <c r="BC56">
        <v>8</v>
      </c>
      <c r="BD56">
        <v>59</v>
      </c>
      <c r="BE56">
        <v>119531.65625</v>
      </c>
      <c r="BF56">
        <v>8</v>
      </c>
      <c r="BG56">
        <v>59</v>
      </c>
      <c r="BL56" t="b">
        <f t="shared" si="0"/>
        <v>1</v>
      </c>
      <c r="BM56" s="196">
        <f t="shared" si="1"/>
        <v>59</v>
      </c>
      <c r="BN56" t="str">
        <f t="shared" si="2"/>
        <v>U</v>
      </c>
    </row>
    <row r="57" spans="2:66" x14ac:dyDescent="0.25">
      <c r="B57" s="191" t="s">
        <v>59</v>
      </c>
      <c r="C57" s="192">
        <v>287476.65625</v>
      </c>
      <c r="D57" s="193"/>
      <c r="E57" s="192">
        <v>59</v>
      </c>
      <c r="F57" s="192">
        <v>80071.421875</v>
      </c>
      <c r="G57" s="193"/>
      <c r="H57" s="192">
        <v>59</v>
      </c>
      <c r="I57" s="192"/>
      <c r="J57" s="192"/>
      <c r="K57" s="192"/>
      <c r="L57" s="192"/>
      <c r="M57" s="192"/>
      <c r="N57" s="192"/>
      <c r="O57" s="192"/>
      <c r="P57" s="192"/>
      <c r="Q57" s="192"/>
      <c r="R57" s="192">
        <v>75436.5</v>
      </c>
      <c r="S57" s="192"/>
      <c r="T57" s="192">
        <v>59</v>
      </c>
      <c r="U57" s="192">
        <v>163845.703125</v>
      </c>
      <c r="V57" s="193"/>
      <c r="W57" s="192">
        <v>59</v>
      </c>
      <c r="X57" s="192">
        <v>80162.375</v>
      </c>
      <c r="Y57" s="193"/>
      <c r="Z57" s="192">
        <v>59</v>
      </c>
      <c r="AA57" s="192">
        <v>199372.9375</v>
      </c>
      <c r="AB57" s="194"/>
      <c r="AC57" s="192">
        <v>59</v>
      </c>
      <c r="AD57" s="192">
        <v>143636.28125</v>
      </c>
      <c r="AE57" s="193"/>
      <c r="AF57" s="192">
        <v>59</v>
      </c>
      <c r="AG57" s="192">
        <v>180500.5</v>
      </c>
      <c r="AH57" s="193"/>
      <c r="AI57" s="192">
        <v>59</v>
      </c>
      <c r="AJ57" s="192">
        <v>148240.1875</v>
      </c>
      <c r="AK57" s="193"/>
      <c r="AL57" s="195">
        <v>59</v>
      </c>
      <c r="AM57" s="195">
        <v>102991.59375</v>
      </c>
      <c r="AN57" s="195"/>
      <c r="AO57" s="195">
        <v>59</v>
      </c>
      <c r="AP57" s="195">
        <v>102657.25</v>
      </c>
      <c r="AQ57" s="195"/>
      <c r="AR57" s="195">
        <v>59</v>
      </c>
      <c r="AS57">
        <v>87963.65625</v>
      </c>
      <c r="AU57">
        <v>59</v>
      </c>
      <c r="AV57">
        <v>218709.65625</v>
      </c>
      <c r="AX57">
        <v>59</v>
      </c>
      <c r="AY57">
        <v>143824.28125</v>
      </c>
      <c r="BA57">
        <v>59</v>
      </c>
      <c r="BB57">
        <v>100599</v>
      </c>
      <c r="BD57">
        <v>59</v>
      </c>
      <c r="BE57">
        <v>118858.1328125</v>
      </c>
      <c r="BG57">
        <v>59</v>
      </c>
      <c r="BL57" t="b">
        <f t="shared" si="0"/>
        <v>1</v>
      </c>
      <c r="BM57" s="196">
        <f t="shared" si="1"/>
        <v>59</v>
      </c>
      <c r="BN57" t="str">
        <f t="shared" si="2"/>
        <v>U</v>
      </c>
    </row>
    <row r="58" spans="2:66" x14ac:dyDescent="0.25">
      <c r="B58" s="191" t="s">
        <v>60</v>
      </c>
      <c r="C58" s="192">
        <v>38127.69921875</v>
      </c>
      <c r="D58" s="193"/>
      <c r="E58" s="192">
        <v>13</v>
      </c>
      <c r="F58" s="192">
        <v>53647.19921875</v>
      </c>
      <c r="G58" s="193"/>
      <c r="H58" s="192">
        <v>13</v>
      </c>
      <c r="I58" s="192">
        <v>53051.5</v>
      </c>
      <c r="J58" s="192"/>
      <c r="K58" s="192">
        <v>13</v>
      </c>
      <c r="L58" s="192">
        <v>58572.5</v>
      </c>
      <c r="M58" s="192"/>
      <c r="N58" s="192">
        <v>13</v>
      </c>
      <c r="O58" s="192">
        <v>63493.30078125</v>
      </c>
      <c r="P58" s="192"/>
      <c r="Q58" s="192">
        <v>13</v>
      </c>
      <c r="R58" s="192">
        <v>70443.703125</v>
      </c>
      <c r="S58" s="192"/>
      <c r="T58" s="192">
        <v>13</v>
      </c>
      <c r="U58" s="192">
        <v>56282.80078125</v>
      </c>
      <c r="V58" s="193"/>
      <c r="W58" s="192">
        <v>13</v>
      </c>
      <c r="X58" s="192">
        <v>57122.19921875</v>
      </c>
      <c r="Y58" s="193"/>
      <c r="Z58" s="192">
        <v>13</v>
      </c>
      <c r="AA58" s="192">
        <v>59956.30078125</v>
      </c>
      <c r="AB58" s="194"/>
      <c r="AC58" s="192">
        <v>13</v>
      </c>
      <c r="AD58" s="192">
        <v>41901.3984375</v>
      </c>
      <c r="AE58" s="193"/>
      <c r="AF58" s="192">
        <v>13</v>
      </c>
      <c r="AG58" s="192">
        <v>44440.30078125</v>
      </c>
      <c r="AH58" s="193"/>
      <c r="AI58" s="192">
        <v>13</v>
      </c>
      <c r="AJ58" s="192">
        <v>48731.5</v>
      </c>
      <c r="AK58" s="193"/>
      <c r="AL58" s="195">
        <v>13</v>
      </c>
      <c r="AM58" s="195">
        <v>42181.80078125</v>
      </c>
      <c r="AN58" s="195"/>
      <c r="AO58" s="195">
        <v>13</v>
      </c>
      <c r="AP58" s="195">
        <v>49605</v>
      </c>
      <c r="AQ58" s="195"/>
      <c r="AR58" s="195">
        <v>13</v>
      </c>
      <c r="AS58">
        <v>46595.1015625</v>
      </c>
      <c r="AU58">
        <v>13</v>
      </c>
      <c r="AV58">
        <v>46654.1015625</v>
      </c>
      <c r="AX58">
        <v>13</v>
      </c>
      <c r="AY58">
        <v>73600.796875</v>
      </c>
      <c r="BA58">
        <v>13</v>
      </c>
      <c r="BB58">
        <v>66812.703125</v>
      </c>
      <c r="BD58">
        <v>13</v>
      </c>
      <c r="BE58">
        <v>43656</v>
      </c>
      <c r="BG58">
        <v>13</v>
      </c>
      <c r="BH58">
        <v>57648.30078125</v>
      </c>
      <c r="BJ58">
        <v>13</v>
      </c>
      <c r="BL58" t="b">
        <f t="shared" si="0"/>
        <v>1</v>
      </c>
      <c r="BM58" s="196">
        <f t="shared" si="1"/>
        <v>13</v>
      </c>
      <c r="BN58" t="str">
        <f t="shared" si="2"/>
        <v>E</v>
      </c>
    </row>
    <row r="59" spans="2:66" x14ac:dyDescent="0.25">
      <c r="B59" s="191" t="s">
        <v>61</v>
      </c>
      <c r="C59" s="192"/>
      <c r="D59" s="193"/>
      <c r="E59" s="192"/>
      <c r="F59" s="192">
        <v>4723</v>
      </c>
      <c r="G59" s="193"/>
      <c r="H59" s="192">
        <v>13</v>
      </c>
      <c r="I59" s="192"/>
      <c r="J59" s="192"/>
      <c r="K59" s="192"/>
      <c r="L59" s="192"/>
      <c r="M59" s="192"/>
      <c r="N59" s="192"/>
      <c r="O59" s="192"/>
      <c r="P59" s="192"/>
      <c r="Q59" s="192"/>
      <c r="R59" s="192"/>
      <c r="S59" s="192"/>
      <c r="T59" s="192"/>
      <c r="U59" s="192">
        <v>11453</v>
      </c>
      <c r="V59" s="193"/>
      <c r="W59" s="192">
        <v>13</v>
      </c>
      <c r="X59" s="192"/>
      <c r="Y59" s="193"/>
      <c r="Z59" s="192"/>
      <c r="AA59" s="192"/>
      <c r="AB59" s="194"/>
      <c r="AC59" s="192"/>
      <c r="AD59" s="192">
        <v>18763</v>
      </c>
      <c r="AE59" s="193"/>
      <c r="AF59" s="192">
        <v>13</v>
      </c>
      <c r="AG59" s="192">
        <v>8321</v>
      </c>
      <c r="AH59" s="193"/>
      <c r="AI59" s="192">
        <v>13</v>
      </c>
      <c r="AJ59" s="192">
        <v>5376</v>
      </c>
      <c r="AK59" s="193"/>
      <c r="AL59" s="195">
        <v>13</v>
      </c>
      <c r="AM59" s="195">
        <v>3071.39990234375</v>
      </c>
      <c r="AN59" s="195"/>
      <c r="AO59" s="195">
        <v>13</v>
      </c>
      <c r="AP59" s="195">
        <v>14636.099609375</v>
      </c>
      <c r="AQ59" s="195"/>
      <c r="AR59" s="195">
        <v>13</v>
      </c>
      <c r="AS59">
        <v>4249</v>
      </c>
      <c r="AU59">
        <v>13</v>
      </c>
      <c r="AV59">
        <v>5237</v>
      </c>
      <c r="AX59">
        <v>13</v>
      </c>
      <c r="AY59">
        <v>16765</v>
      </c>
      <c r="BA59">
        <v>13</v>
      </c>
      <c r="BB59">
        <v>11223.599609375</v>
      </c>
      <c r="BD59">
        <v>13</v>
      </c>
      <c r="BL59" t="b">
        <f t="shared" si="0"/>
        <v>1</v>
      </c>
      <c r="BM59" s="196">
        <f t="shared" si="1"/>
        <v>13</v>
      </c>
      <c r="BN59" t="str">
        <f t="shared" si="2"/>
        <v>E</v>
      </c>
    </row>
    <row r="60" spans="2:66" x14ac:dyDescent="0.25">
      <c r="B60" s="191" t="s">
        <v>111</v>
      </c>
      <c r="C60" s="192"/>
      <c r="D60" s="193"/>
      <c r="E60" s="192"/>
      <c r="F60" s="192"/>
      <c r="G60" s="193"/>
      <c r="H60" s="192"/>
      <c r="I60" s="192"/>
      <c r="J60" s="192"/>
      <c r="K60" s="192"/>
      <c r="L60" s="192"/>
      <c r="M60" s="192"/>
      <c r="N60" s="192"/>
      <c r="O60" s="192"/>
      <c r="P60" s="192"/>
      <c r="Q60" s="192"/>
      <c r="R60" s="192"/>
      <c r="S60" s="192"/>
      <c r="T60" s="192"/>
      <c r="U60" s="192"/>
      <c r="V60" s="193"/>
      <c r="W60" s="192"/>
      <c r="X60" s="192">
        <v>53.058998107910156</v>
      </c>
      <c r="Y60" s="193">
        <v>9</v>
      </c>
      <c r="Z60" s="192">
        <v>59</v>
      </c>
      <c r="AA60" s="192">
        <v>20.573999404907227</v>
      </c>
      <c r="AB60" s="194">
        <v>9</v>
      </c>
      <c r="AC60" s="192">
        <v>59</v>
      </c>
      <c r="AD60" s="192">
        <v>38.215999603271484</v>
      </c>
      <c r="AE60" s="193">
        <v>9</v>
      </c>
      <c r="AF60" s="192">
        <v>59</v>
      </c>
      <c r="AG60" s="192">
        <v>30.531000137329102</v>
      </c>
      <c r="AH60" s="193">
        <v>9</v>
      </c>
      <c r="AI60" s="192">
        <v>59</v>
      </c>
      <c r="AJ60" s="192">
        <v>60.139999389648438</v>
      </c>
      <c r="AK60" s="193">
        <v>9</v>
      </c>
      <c r="AL60" s="195">
        <v>59</v>
      </c>
      <c r="AM60" s="195">
        <v>111</v>
      </c>
      <c r="AN60" s="195">
        <v>9</v>
      </c>
      <c r="AO60" s="195">
        <v>59</v>
      </c>
      <c r="AP60" s="195">
        <v>30.260000228881836</v>
      </c>
      <c r="AQ60" s="195">
        <v>9</v>
      </c>
      <c r="AR60" s="195">
        <v>59</v>
      </c>
      <c r="AS60">
        <v>26.799999237060547</v>
      </c>
      <c r="AT60">
        <v>9</v>
      </c>
      <c r="AU60">
        <v>59</v>
      </c>
      <c r="AV60">
        <v>65.5</v>
      </c>
      <c r="AW60">
        <v>9</v>
      </c>
      <c r="AX60">
        <v>59</v>
      </c>
      <c r="AY60">
        <v>21.100000381469727</v>
      </c>
      <c r="AZ60">
        <v>9</v>
      </c>
      <c r="BA60">
        <v>59</v>
      </c>
      <c r="BB60">
        <v>65.55999755859375</v>
      </c>
      <c r="BC60">
        <v>9</v>
      </c>
      <c r="BD60">
        <v>59</v>
      </c>
      <c r="BL60" t="b">
        <f t="shared" si="0"/>
        <v>1</v>
      </c>
      <c r="BM60" s="196">
        <f t="shared" si="1"/>
        <v>59</v>
      </c>
      <c r="BN60" t="str">
        <f t="shared" si="2"/>
        <v>U</v>
      </c>
    </row>
    <row r="61" spans="2:66" x14ac:dyDescent="0.25">
      <c r="B61" s="191" t="s">
        <v>62</v>
      </c>
      <c r="C61" s="192">
        <v>409</v>
      </c>
      <c r="D61" s="193">
        <v>10</v>
      </c>
      <c r="E61" s="192">
        <v>59</v>
      </c>
      <c r="F61" s="192">
        <v>352</v>
      </c>
      <c r="G61" s="193">
        <v>10</v>
      </c>
      <c r="H61" s="192">
        <v>59</v>
      </c>
      <c r="I61" s="192">
        <v>854</v>
      </c>
      <c r="J61" s="192">
        <v>10</v>
      </c>
      <c r="K61" s="192">
        <v>59</v>
      </c>
      <c r="L61" s="192">
        <v>833</v>
      </c>
      <c r="M61" s="192">
        <v>10</v>
      </c>
      <c r="N61" s="192">
        <v>59</v>
      </c>
      <c r="O61" s="192">
        <v>919</v>
      </c>
      <c r="P61" s="192">
        <v>10</v>
      </c>
      <c r="Q61" s="192">
        <v>59</v>
      </c>
      <c r="R61" s="192">
        <v>1155</v>
      </c>
      <c r="S61" s="192">
        <v>10</v>
      </c>
      <c r="T61" s="192">
        <v>59</v>
      </c>
      <c r="U61" s="192">
        <v>627</v>
      </c>
      <c r="V61" s="193">
        <v>10</v>
      </c>
      <c r="W61" s="192">
        <v>59</v>
      </c>
      <c r="X61" s="192">
        <v>535</v>
      </c>
      <c r="Y61" s="193">
        <v>10</v>
      </c>
      <c r="Z61" s="192">
        <v>59</v>
      </c>
      <c r="AA61" s="192">
        <v>476</v>
      </c>
      <c r="AB61" s="194">
        <v>10</v>
      </c>
      <c r="AC61" s="192">
        <v>59</v>
      </c>
      <c r="AD61" s="192">
        <v>813</v>
      </c>
      <c r="AE61" s="193">
        <v>10</v>
      </c>
      <c r="AF61" s="192">
        <v>59</v>
      </c>
      <c r="AG61" s="192">
        <v>510</v>
      </c>
      <c r="AH61" s="193">
        <v>10</v>
      </c>
      <c r="AI61" s="192">
        <v>59</v>
      </c>
      <c r="AJ61" s="192">
        <v>825</v>
      </c>
      <c r="AK61" s="193">
        <v>10</v>
      </c>
      <c r="AL61" s="195">
        <v>59</v>
      </c>
      <c r="AM61" s="195">
        <v>530</v>
      </c>
      <c r="AN61" s="195">
        <v>10</v>
      </c>
      <c r="AO61" s="195">
        <v>59</v>
      </c>
      <c r="AP61" s="195">
        <v>234</v>
      </c>
      <c r="AQ61" s="195">
        <v>10</v>
      </c>
      <c r="AR61" s="195">
        <v>59</v>
      </c>
      <c r="AS61">
        <v>489</v>
      </c>
      <c r="AT61">
        <v>10</v>
      </c>
      <c r="AU61">
        <v>59</v>
      </c>
      <c r="AV61">
        <v>441</v>
      </c>
      <c r="AW61">
        <v>10</v>
      </c>
      <c r="AX61">
        <v>59</v>
      </c>
      <c r="AY61">
        <v>422</v>
      </c>
      <c r="AZ61">
        <v>10</v>
      </c>
      <c r="BA61">
        <v>59</v>
      </c>
      <c r="BB61">
        <v>365</v>
      </c>
      <c r="BC61">
        <v>10</v>
      </c>
      <c r="BD61">
        <v>59</v>
      </c>
      <c r="BE61">
        <v>277</v>
      </c>
      <c r="BF61">
        <v>10</v>
      </c>
      <c r="BG61">
        <v>59</v>
      </c>
      <c r="BL61" t="b">
        <f t="shared" si="0"/>
        <v>1</v>
      </c>
      <c r="BM61" s="196">
        <f t="shared" si="1"/>
        <v>59</v>
      </c>
      <c r="BN61" t="str">
        <f t="shared" si="2"/>
        <v>U</v>
      </c>
    </row>
    <row r="62" spans="2:66" x14ac:dyDescent="0.25">
      <c r="B62" s="191" t="s">
        <v>63</v>
      </c>
      <c r="C62" s="192">
        <v>21649</v>
      </c>
      <c r="D62" s="193"/>
      <c r="E62" s="192">
        <v>13</v>
      </c>
      <c r="F62" s="192">
        <v>34776</v>
      </c>
      <c r="G62" s="193"/>
      <c r="H62" s="192">
        <v>13</v>
      </c>
      <c r="I62" s="192">
        <v>40867</v>
      </c>
      <c r="J62" s="192"/>
      <c r="K62" s="192">
        <v>13</v>
      </c>
      <c r="L62" s="192">
        <v>48630</v>
      </c>
      <c r="M62" s="192"/>
      <c r="N62" s="192">
        <v>13</v>
      </c>
      <c r="O62" s="192">
        <v>48724</v>
      </c>
      <c r="P62" s="192"/>
      <c r="Q62" s="192">
        <v>13</v>
      </c>
      <c r="R62" s="192">
        <v>49135</v>
      </c>
      <c r="S62" s="192"/>
      <c r="T62" s="192">
        <v>13</v>
      </c>
      <c r="U62" s="192">
        <v>33230</v>
      </c>
      <c r="V62" s="193"/>
      <c r="W62" s="192">
        <v>13</v>
      </c>
      <c r="X62" s="192">
        <v>35060</v>
      </c>
      <c r="Y62" s="193"/>
      <c r="Z62" s="192">
        <v>13</v>
      </c>
      <c r="AA62" s="192">
        <v>37000</v>
      </c>
      <c r="AB62" s="194"/>
      <c r="AC62" s="192">
        <v>13</v>
      </c>
      <c r="AD62" s="192">
        <v>28500</v>
      </c>
      <c r="AE62" s="193"/>
      <c r="AF62" s="192">
        <v>13</v>
      </c>
      <c r="AG62" s="192">
        <v>39700</v>
      </c>
      <c r="AH62" s="193"/>
      <c r="AI62" s="192">
        <v>13</v>
      </c>
      <c r="AJ62" s="192">
        <v>63300</v>
      </c>
      <c r="AK62" s="193"/>
      <c r="AL62" s="195">
        <v>13</v>
      </c>
      <c r="AM62" s="195">
        <v>55945</v>
      </c>
      <c r="AN62" s="195"/>
      <c r="AO62" s="195">
        <v>13</v>
      </c>
      <c r="AP62" s="195">
        <v>37550</v>
      </c>
      <c r="AQ62" s="195"/>
      <c r="AR62" s="195">
        <v>13</v>
      </c>
      <c r="AS62">
        <v>38847</v>
      </c>
      <c r="AU62">
        <v>13</v>
      </c>
      <c r="AV62">
        <v>34231</v>
      </c>
      <c r="AX62">
        <v>13</v>
      </c>
      <c r="AY62">
        <v>61285</v>
      </c>
      <c r="BA62">
        <v>13</v>
      </c>
      <c r="BB62">
        <v>30456</v>
      </c>
      <c r="BD62">
        <v>13</v>
      </c>
      <c r="BE62">
        <v>24297.30078125</v>
      </c>
      <c r="BG62">
        <v>13</v>
      </c>
      <c r="BH62">
        <v>35342.8984375</v>
      </c>
      <c r="BJ62">
        <v>13</v>
      </c>
      <c r="BL62" t="b">
        <f t="shared" si="0"/>
        <v>1</v>
      </c>
      <c r="BM62" s="196">
        <f t="shared" si="1"/>
        <v>13</v>
      </c>
      <c r="BN62" t="str">
        <f t="shared" si="2"/>
        <v>E</v>
      </c>
    </row>
    <row r="63" spans="2:66" x14ac:dyDescent="0.25">
      <c r="B63" s="191" t="s">
        <v>64</v>
      </c>
      <c r="C63" s="192">
        <v>6260</v>
      </c>
      <c r="D63" s="193"/>
      <c r="E63" s="192">
        <v>59</v>
      </c>
      <c r="F63" s="192">
        <v>9070</v>
      </c>
      <c r="G63" s="193"/>
      <c r="H63" s="192">
        <v>59</v>
      </c>
      <c r="I63" s="192">
        <v>7854.2001953125</v>
      </c>
      <c r="J63" s="192"/>
      <c r="K63" s="192">
        <v>59</v>
      </c>
      <c r="L63" s="192">
        <v>11847</v>
      </c>
      <c r="M63" s="192"/>
      <c r="N63" s="192">
        <v>59</v>
      </c>
      <c r="O63" s="192">
        <v>9674.099609375</v>
      </c>
      <c r="P63" s="192"/>
      <c r="Q63" s="192">
        <v>59</v>
      </c>
      <c r="R63" s="192">
        <v>17812</v>
      </c>
      <c r="S63" s="192"/>
      <c r="T63" s="192">
        <v>59</v>
      </c>
      <c r="U63" s="192">
        <v>10389</v>
      </c>
      <c r="V63" s="193"/>
      <c r="W63" s="192">
        <v>59</v>
      </c>
      <c r="X63" s="192">
        <v>7937</v>
      </c>
      <c r="Y63" s="193"/>
      <c r="Z63" s="192">
        <v>59</v>
      </c>
      <c r="AA63" s="192">
        <v>9213</v>
      </c>
      <c r="AB63" s="194"/>
      <c r="AC63" s="192">
        <v>59</v>
      </c>
      <c r="AD63" s="192">
        <v>10553</v>
      </c>
      <c r="AE63" s="193"/>
      <c r="AF63" s="192">
        <v>59</v>
      </c>
      <c r="AG63" s="192">
        <v>11971</v>
      </c>
      <c r="AH63" s="193"/>
      <c r="AI63" s="192">
        <v>59</v>
      </c>
      <c r="AJ63" s="192">
        <v>12845</v>
      </c>
      <c r="AK63" s="193"/>
      <c r="AL63" s="195">
        <v>59</v>
      </c>
      <c r="AM63" s="195">
        <v>5909</v>
      </c>
      <c r="AN63" s="195"/>
      <c r="AO63" s="195">
        <v>59</v>
      </c>
      <c r="AP63" s="195">
        <v>2036</v>
      </c>
      <c r="AQ63" s="195"/>
      <c r="AR63" s="195">
        <v>59</v>
      </c>
      <c r="AS63">
        <v>2495</v>
      </c>
      <c r="AU63">
        <v>59</v>
      </c>
      <c r="AV63">
        <v>6920</v>
      </c>
      <c r="AX63">
        <v>59</v>
      </c>
      <c r="AY63">
        <v>6471</v>
      </c>
      <c r="BA63">
        <v>59</v>
      </c>
      <c r="BB63">
        <v>9408</v>
      </c>
      <c r="BD63">
        <v>59</v>
      </c>
      <c r="BE63">
        <v>1854</v>
      </c>
      <c r="BG63">
        <v>59</v>
      </c>
      <c r="BH63">
        <v>1538</v>
      </c>
      <c r="BJ63">
        <v>13</v>
      </c>
      <c r="BL63" t="b">
        <f t="shared" si="0"/>
        <v>0</v>
      </c>
      <c r="BM63" s="196">
        <f t="shared" si="1"/>
        <v>59</v>
      </c>
      <c r="BN63" t="str">
        <f t="shared" si="2"/>
        <v>U</v>
      </c>
    </row>
    <row r="64" spans="2:66" x14ac:dyDescent="0.25">
      <c r="B64" s="197" t="s">
        <v>112</v>
      </c>
      <c r="C64" s="192">
        <v>6260</v>
      </c>
      <c r="D64" s="193">
        <v>11</v>
      </c>
      <c r="E64" s="192">
        <v>58</v>
      </c>
      <c r="F64" s="192">
        <v>9070</v>
      </c>
      <c r="G64" s="193">
        <v>11</v>
      </c>
      <c r="H64" s="192">
        <v>58</v>
      </c>
      <c r="I64" s="192"/>
      <c r="J64" s="192"/>
      <c r="K64" s="192"/>
      <c r="L64" s="192"/>
      <c r="M64" s="192"/>
      <c r="N64" s="192"/>
      <c r="O64" s="192"/>
      <c r="P64" s="192"/>
      <c r="Q64" s="192"/>
      <c r="R64" s="192">
        <v>17812</v>
      </c>
      <c r="S64" s="192">
        <v>11</v>
      </c>
      <c r="T64" s="192">
        <v>58</v>
      </c>
      <c r="U64" s="192">
        <v>10389</v>
      </c>
      <c r="V64" s="193">
        <v>11</v>
      </c>
      <c r="W64" s="192">
        <v>58</v>
      </c>
      <c r="X64" s="192">
        <v>7937</v>
      </c>
      <c r="Y64" s="193">
        <v>11</v>
      </c>
      <c r="Z64" s="192">
        <v>58</v>
      </c>
      <c r="AA64" s="192">
        <v>9213</v>
      </c>
      <c r="AB64" s="194">
        <v>11</v>
      </c>
      <c r="AC64" s="192">
        <v>58</v>
      </c>
      <c r="AD64" s="192">
        <v>10553</v>
      </c>
      <c r="AE64" s="193">
        <v>11</v>
      </c>
      <c r="AF64" s="192">
        <v>58</v>
      </c>
      <c r="AG64" s="192">
        <v>11971</v>
      </c>
      <c r="AH64" s="193">
        <v>11</v>
      </c>
      <c r="AI64" s="192">
        <v>58</v>
      </c>
      <c r="AJ64" s="192"/>
      <c r="AK64" s="193"/>
      <c r="AL64" s="195"/>
      <c r="AM64" s="195"/>
      <c r="AN64" s="195"/>
      <c r="AO64" s="195"/>
      <c r="AP64" s="195"/>
      <c r="AQ64" s="195"/>
      <c r="AR64" s="195"/>
      <c r="BL64" t="b">
        <f t="shared" si="0"/>
        <v>1</v>
      </c>
      <c r="BM64" s="196">
        <f t="shared" si="1"/>
        <v>58</v>
      </c>
      <c r="BN64" t="str">
        <f t="shared" si="2"/>
        <v>U</v>
      </c>
    </row>
    <row r="65" spans="2:66" x14ac:dyDescent="0.25">
      <c r="B65" s="191" t="s">
        <v>65</v>
      </c>
      <c r="C65" s="192">
        <v>357</v>
      </c>
      <c r="D65" s="193"/>
      <c r="E65" s="192">
        <v>59</v>
      </c>
      <c r="F65" s="192">
        <v>947</v>
      </c>
      <c r="G65" s="193"/>
      <c r="H65" s="192">
        <v>59</v>
      </c>
      <c r="I65" s="192">
        <v>844</v>
      </c>
      <c r="J65" s="192"/>
      <c r="K65" s="192">
        <v>59</v>
      </c>
      <c r="L65" s="192">
        <v>426</v>
      </c>
      <c r="M65" s="192"/>
      <c r="N65" s="192">
        <v>59</v>
      </c>
      <c r="O65" s="192">
        <v>1074</v>
      </c>
      <c r="P65" s="192"/>
      <c r="Q65" s="192">
        <v>59</v>
      </c>
      <c r="R65" s="192">
        <v>1073</v>
      </c>
      <c r="S65" s="192"/>
      <c r="T65" s="192">
        <v>59</v>
      </c>
      <c r="U65" s="192">
        <v>915</v>
      </c>
      <c r="V65" s="193"/>
      <c r="W65" s="192">
        <v>59</v>
      </c>
      <c r="X65" s="192">
        <v>1004</v>
      </c>
      <c r="Y65" s="193"/>
      <c r="Z65" s="192">
        <v>59</v>
      </c>
      <c r="AA65" s="192">
        <v>764</v>
      </c>
      <c r="AB65" s="194"/>
      <c r="AC65" s="192">
        <v>59</v>
      </c>
      <c r="AD65" s="192">
        <v>1120</v>
      </c>
      <c r="AE65" s="193"/>
      <c r="AF65" s="192">
        <v>59</v>
      </c>
      <c r="AG65" s="192">
        <v>1010</v>
      </c>
      <c r="AH65" s="193"/>
      <c r="AI65" s="192">
        <v>59</v>
      </c>
      <c r="AJ65" s="192">
        <v>860</v>
      </c>
      <c r="AK65" s="193"/>
      <c r="AL65" s="195">
        <v>59</v>
      </c>
      <c r="AM65" s="195">
        <v>1380</v>
      </c>
      <c r="AN65" s="195"/>
      <c r="AO65" s="195">
        <v>59</v>
      </c>
      <c r="AP65" s="195">
        <v>1480</v>
      </c>
      <c r="AQ65" s="195"/>
      <c r="AR65" s="195">
        <v>59</v>
      </c>
      <c r="AS65">
        <v>1090</v>
      </c>
      <c r="AU65">
        <v>59</v>
      </c>
      <c r="AV65">
        <v>720</v>
      </c>
      <c r="AX65">
        <v>59</v>
      </c>
      <c r="AY65">
        <v>1313</v>
      </c>
      <c r="BA65">
        <v>59</v>
      </c>
      <c r="BB65">
        <v>1789</v>
      </c>
      <c r="BD65">
        <v>59</v>
      </c>
      <c r="BE65">
        <v>1202</v>
      </c>
      <c r="BG65">
        <v>59</v>
      </c>
      <c r="BL65" t="b">
        <f t="shared" si="0"/>
        <v>1</v>
      </c>
      <c r="BM65" s="196">
        <f t="shared" si="1"/>
        <v>59</v>
      </c>
      <c r="BN65" t="str">
        <f t="shared" si="2"/>
        <v>U</v>
      </c>
    </row>
    <row r="66" spans="2:66" x14ac:dyDescent="0.25">
      <c r="B66" s="191" t="s">
        <v>66</v>
      </c>
      <c r="C66" s="192">
        <v>15937</v>
      </c>
      <c r="D66" s="193"/>
      <c r="E66" s="192">
        <v>13</v>
      </c>
      <c r="F66" s="192">
        <v>12797</v>
      </c>
      <c r="G66" s="193"/>
      <c r="H66" s="192">
        <v>13</v>
      </c>
      <c r="I66" s="192">
        <v>12841</v>
      </c>
      <c r="J66" s="192"/>
      <c r="K66" s="192">
        <v>13</v>
      </c>
      <c r="L66" s="192">
        <v>12098</v>
      </c>
      <c r="M66" s="192"/>
      <c r="N66" s="192">
        <v>13</v>
      </c>
      <c r="O66" s="192">
        <v>14136</v>
      </c>
      <c r="P66" s="192"/>
      <c r="Q66" s="192">
        <v>13</v>
      </c>
      <c r="R66" s="192">
        <v>14524</v>
      </c>
      <c r="S66" s="192"/>
      <c r="T66" s="192">
        <v>13</v>
      </c>
      <c r="U66" s="192">
        <v>13080</v>
      </c>
      <c r="V66" s="193"/>
      <c r="W66" s="192">
        <v>13</v>
      </c>
      <c r="X66" s="192">
        <v>13261</v>
      </c>
      <c r="Y66" s="193"/>
      <c r="Z66" s="192">
        <v>13</v>
      </c>
      <c r="AA66" s="192">
        <v>12225</v>
      </c>
      <c r="AB66" s="194"/>
      <c r="AC66" s="192">
        <v>13</v>
      </c>
      <c r="AD66" s="192">
        <v>6882</v>
      </c>
      <c r="AE66" s="193"/>
      <c r="AF66" s="192">
        <v>13</v>
      </c>
      <c r="AG66" s="192">
        <v>10097</v>
      </c>
      <c r="AH66" s="193"/>
      <c r="AI66" s="192">
        <v>13</v>
      </c>
      <c r="AJ66" s="192">
        <v>12401</v>
      </c>
      <c r="AK66" s="193"/>
      <c r="AL66" s="195">
        <v>13</v>
      </c>
      <c r="AM66" s="195">
        <v>14900</v>
      </c>
      <c r="AN66" s="195"/>
      <c r="AO66" s="195">
        <v>13</v>
      </c>
      <c r="AP66" s="195">
        <v>9264</v>
      </c>
      <c r="AQ66" s="195"/>
      <c r="AR66" s="195">
        <v>13</v>
      </c>
      <c r="AS66">
        <v>10146</v>
      </c>
      <c r="AU66">
        <v>13</v>
      </c>
      <c r="AV66">
        <v>10832</v>
      </c>
      <c r="AX66">
        <v>13</v>
      </c>
      <c r="AY66">
        <v>32510.80078125</v>
      </c>
      <c r="BA66">
        <v>13</v>
      </c>
      <c r="BB66">
        <v>7729.7998046875</v>
      </c>
      <c r="BD66">
        <v>13</v>
      </c>
      <c r="BE66">
        <v>13866.5</v>
      </c>
      <c r="BG66">
        <v>13</v>
      </c>
      <c r="BH66">
        <v>19662</v>
      </c>
      <c r="BJ66">
        <v>13</v>
      </c>
      <c r="BL66" t="b">
        <f t="shared" si="0"/>
        <v>1</v>
      </c>
      <c r="BM66" s="196">
        <f t="shared" si="1"/>
        <v>13</v>
      </c>
      <c r="BN66" t="str">
        <f t="shared" si="2"/>
        <v>E</v>
      </c>
    </row>
    <row r="67" spans="2:66" x14ac:dyDescent="0.25">
      <c r="B67" s="191" t="s">
        <v>67</v>
      </c>
      <c r="C67" s="192">
        <v>19092.5</v>
      </c>
      <c r="D67" s="193"/>
      <c r="E67" s="192">
        <v>13</v>
      </c>
      <c r="F67" s="192">
        <v>19866.900390625</v>
      </c>
      <c r="G67" s="193"/>
      <c r="H67" s="192">
        <v>13</v>
      </c>
      <c r="I67" s="192">
        <v>21314.30078125</v>
      </c>
      <c r="J67" s="192"/>
      <c r="K67" s="192">
        <v>13</v>
      </c>
      <c r="L67" s="192">
        <v>14223.5</v>
      </c>
      <c r="M67" s="192"/>
      <c r="N67" s="192">
        <v>13</v>
      </c>
      <c r="O67" s="192">
        <v>18654</v>
      </c>
      <c r="P67" s="192"/>
      <c r="Q67" s="192">
        <v>13</v>
      </c>
      <c r="R67" s="192">
        <v>18214.099609375</v>
      </c>
      <c r="S67" s="192"/>
      <c r="T67" s="192">
        <v>13</v>
      </c>
      <c r="U67" s="192">
        <v>17861.80078125</v>
      </c>
      <c r="V67" s="193"/>
      <c r="W67" s="192">
        <v>13</v>
      </c>
      <c r="X67" s="192">
        <v>16282.5</v>
      </c>
      <c r="Y67" s="193"/>
      <c r="Z67" s="192">
        <v>13</v>
      </c>
      <c r="AA67" s="192">
        <v>15134.599609375</v>
      </c>
      <c r="AB67" s="194"/>
      <c r="AC67" s="192">
        <v>13</v>
      </c>
      <c r="AD67" s="192">
        <v>9175.2001953125</v>
      </c>
      <c r="AE67" s="193"/>
      <c r="AF67" s="192">
        <v>13</v>
      </c>
      <c r="AG67" s="192">
        <v>21024.69921875</v>
      </c>
      <c r="AH67" s="193"/>
      <c r="AI67" s="192">
        <v>13</v>
      </c>
      <c r="AJ67" s="192">
        <v>16528.30078125</v>
      </c>
      <c r="AK67" s="193"/>
      <c r="AL67" s="195">
        <v>13</v>
      </c>
      <c r="AM67" s="195">
        <v>12225.7001953125</v>
      </c>
      <c r="AN67" s="195"/>
      <c r="AO67" s="195">
        <v>13</v>
      </c>
      <c r="AP67" s="195">
        <v>15713</v>
      </c>
      <c r="AQ67" s="195"/>
      <c r="AR67" s="195">
        <v>13</v>
      </c>
      <c r="AS67">
        <v>23182</v>
      </c>
      <c r="AU67">
        <v>13</v>
      </c>
      <c r="AV67">
        <v>20523</v>
      </c>
      <c r="AX67">
        <v>13</v>
      </c>
      <c r="AY67">
        <v>21730</v>
      </c>
      <c r="BA67">
        <v>13</v>
      </c>
      <c r="BB67">
        <v>7756</v>
      </c>
      <c r="BD67">
        <v>13</v>
      </c>
      <c r="BE67">
        <v>17413</v>
      </c>
      <c r="BG67">
        <v>13</v>
      </c>
      <c r="BH67">
        <v>21430</v>
      </c>
      <c r="BJ67">
        <v>13</v>
      </c>
      <c r="BL67" t="b">
        <f t="shared" si="0"/>
        <v>1</v>
      </c>
      <c r="BM67" s="196">
        <f t="shared" si="1"/>
        <v>13</v>
      </c>
      <c r="BN67" t="str">
        <f t="shared" si="2"/>
        <v>E</v>
      </c>
    </row>
    <row r="68" spans="2:66" x14ac:dyDescent="0.25">
      <c r="B68" s="191" t="s">
        <v>68</v>
      </c>
      <c r="C68" s="192"/>
      <c r="D68" s="193"/>
      <c r="E68" s="192"/>
      <c r="F68" s="192"/>
      <c r="G68" s="193"/>
      <c r="H68" s="192"/>
      <c r="I68" s="192"/>
      <c r="J68" s="192"/>
      <c r="K68" s="192"/>
      <c r="L68" s="192"/>
      <c r="M68" s="192"/>
      <c r="N68" s="192"/>
      <c r="O68" s="192"/>
      <c r="P68" s="192"/>
      <c r="Q68" s="192"/>
      <c r="R68" s="192"/>
      <c r="S68" s="192"/>
      <c r="T68" s="192"/>
      <c r="U68" s="192">
        <v>49040</v>
      </c>
      <c r="V68" s="193"/>
      <c r="W68" s="192">
        <v>59</v>
      </c>
      <c r="X68" s="192"/>
      <c r="Y68" s="193"/>
      <c r="Z68" s="192"/>
      <c r="AA68" s="192"/>
      <c r="AB68" s="194"/>
      <c r="AC68" s="192"/>
      <c r="AD68" s="192"/>
      <c r="AE68" s="193"/>
      <c r="AF68" s="192"/>
      <c r="AG68" s="192"/>
      <c r="AH68" s="193"/>
      <c r="AI68" s="192"/>
      <c r="AJ68" s="192"/>
      <c r="AK68" s="193"/>
      <c r="AL68" s="195"/>
      <c r="AM68" s="195"/>
      <c r="AN68" s="195"/>
      <c r="AO68" s="195"/>
      <c r="AP68" s="195"/>
      <c r="AQ68" s="195"/>
      <c r="AR68" s="195"/>
      <c r="BL68" t="b">
        <f t="shared" si="0"/>
        <v>1</v>
      </c>
      <c r="BM68" s="196">
        <f t="shared" si="1"/>
        <v>59</v>
      </c>
      <c r="BN68" t="str">
        <f t="shared" si="2"/>
        <v>U</v>
      </c>
    </row>
    <row r="69" spans="2:66" x14ac:dyDescent="0.25">
      <c r="B69" s="191" t="s">
        <v>69</v>
      </c>
      <c r="C69" s="192">
        <v>112580</v>
      </c>
      <c r="D69" s="193"/>
      <c r="E69" s="192">
        <v>13</v>
      </c>
      <c r="F69" s="192">
        <v>73454</v>
      </c>
      <c r="G69" s="193"/>
      <c r="H69" s="192">
        <v>13</v>
      </c>
      <c r="I69" s="192">
        <v>167414</v>
      </c>
      <c r="J69" s="192"/>
      <c r="K69" s="192">
        <v>13</v>
      </c>
      <c r="L69" s="192">
        <v>144406</v>
      </c>
      <c r="M69" s="192"/>
      <c r="N69" s="192">
        <v>13</v>
      </c>
      <c r="O69" s="192">
        <v>121889</v>
      </c>
      <c r="P69" s="192"/>
      <c r="Q69" s="192">
        <v>13</v>
      </c>
      <c r="R69" s="192">
        <v>59763</v>
      </c>
      <c r="S69" s="192"/>
      <c r="T69" s="192">
        <v>13</v>
      </c>
      <c r="U69" s="192">
        <v>168177.90625</v>
      </c>
      <c r="V69" s="193"/>
      <c r="W69" s="192">
        <v>13</v>
      </c>
      <c r="X69" s="192">
        <v>62344.30078125</v>
      </c>
      <c r="Y69" s="193"/>
      <c r="Z69" s="192">
        <v>13</v>
      </c>
      <c r="AA69" s="192">
        <v>131378.09375</v>
      </c>
      <c r="AB69" s="194"/>
      <c r="AC69" s="192">
        <v>13</v>
      </c>
      <c r="AD69" s="192">
        <v>121579</v>
      </c>
      <c r="AE69" s="193"/>
      <c r="AF69" s="192">
        <v>13</v>
      </c>
      <c r="AG69" s="192">
        <v>53713.19921875</v>
      </c>
      <c r="AH69" s="193"/>
      <c r="AI69" s="192">
        <v>13</v>
      </c>
      <c r="AJ69" s="192">
        <v>84324.1015625</v>
      </c>
      <c r="AK69" s="193"/>
      <c r="AL69" s="195">
        <v>13</v>
      </c>
      <c r="AM69" s="195">
        <v>109676.3984375</v>
      </c>
      <c r="AN69" s="195"/>
      <c r="AO69" s="195">
        <v>13</v>
      </c>
      <c r="AP69" s="195">
        <v>68629.296875</v>
      </c>
      <c r="AQ69" s="195"/>
      <c r="AR69" s="195">
        <v>13</v>
      </c>
      <c r="AS69">
        <v>79753.203125</v>
      </c>
      <c r="AU69">
        <v>13</v>
      </c>
      <c r="AV69">
        <v>170958.59375</v>
      </c>
      <c r="AX69">
        <v>13</v>
      </c>
      <c r="AY69">
        <v>107481.796875</v>
      </c>
      <c r="BA69">
        <v>13</v>
      </c>
      <c r="BB69">
        <v>80592.1015625</v>
      </c>
      <c r="BD69">
        <v>13</v>
      </c>
      <c r="BE69">
        <v>168274.703125</v>
      </c>
      <c r="BG69">
        <v>13</v>
      </c>
      <c r="BH69">
        <v>63440.80078125</v>
      </c>
      <c r="BJ69">
        <v>13</v>
      </c>
      <c r="BL69" t="b">
        <f t="shared" si="0"/>
        <v>1</v>
      </c>
      <c r="BM69" s="196">
        <f t="shared" si="1"/>
        <v>13</v>
      </c>
      <c r="BN69" t="str">
        <f t="shared" si="2"/>
        <v>E</v>
      </c>
    </row>
    <row r="70" spans="2:66" x14ac:dyDescent="0.25">
      <c r="B70" s="191" t="s">
        <v>70</v>
      </c>
      <c r="C70" s="192">
        <v>33178</v>
      </c>
      <c r="D70" s="193"/>
      <c r="E70" s="192">
        <v>59</v>
      </c>
      <c r="F70" s="192">
        <v>35222</v>
      </c>
      <c r="G70" s="193"/>
      <c r="H70" s="192">
        <v>59</v>
      </c>
      <c r="I70" s="192">
        <v>53254</v>
      </c>
      <c r="J70" s="192"/>
      <c r="K70" s="192">
        <v>59</v>
      </c>
      <c r="L70" s="192">
        <v>40166</v>
      </c>
      <c r="M70" s="192"/>
      <c r="N70" s="192">
        <v>59</v>
      </c>
      <c r="O70" s="192">
        <v>52491</v>
      </c>
      <c r="P70" s="192"/>
      <c r="Q70" s="192">
        <v>59</v>
      </c>
      <c r="R70" s="192">
        <v>16699</v>
      </c>
      <c r="S70" s="192"/>
      <c r="T70" s="192">
        <v>59</v>
      </c>
      <c r="U70" s="192">
        <v>19798</v>
      </c>
      <c r="V70" s="193"/>
      <c r="W70" s="192">
        <v>59</v>
      </c>
      <c r="X70" s="192">
        <v>23740</v>
      </c>
      <c r="Y70" s="193"/>
      <c r="Z70" s="192">
        <v>59</v>
      </c>
      <c r="AA70" s="192">
        <v>23753</v>
      </c>
      <c r="AB70" s="194"/>
      <c r="AC70" s="192">
        <v>59</v>
      </c>
      <c r="AD70" s="192">
        <v>57697</v>
      </c>
      <c r="AE70" s="193"/>
      <c r="AF70" s="192">
        <v>59</v>
      </c>
      <c r="AG70" s="192">
        <v>36372</v>
      </c>
      <c r="AH70" s="193"/>
      <c r="AI70" s="192">
        <v>59</v>
      </c>
      <c r="AJ70" s="192">
        <v>59666</v>
      </c>
      <c r="AK70" s="193"/>
      <c r="AL70" s="195">
        <v>59</v>
      </c>
      <c r="AM70" s="195">
        <v>42788</v>
      </c>
      <c r="AN70" s="195"/>
      <c r="AO70" s="195">
        <v>59</v>
      </c>
      <c r="AP70" s="195"/>
      <c r="AQ70" s="195"/>
      <c r="AR70" s="195"/>
      <c r="BL70" t="b">
        <f t="shared" ref="BL70:BL82" si="3">IF(MAX(E70,H70,K70,N70,Q70,T70,W70,Z70,AC70,AF70,AI70,AL70,AO70,AR70,AU70,AX70,BA70,BD70,BG70,BJ70)=MIN(E70,H70,K70,N70,Q70,T70,W70,Z70,AC70,AF70,AI70,AL70,AO70,AR70,AU70,AX70,BA70,BD70,BG70,BJ70),TRUE,FALSE)</f>
        <v>1</v>
      </c>
      <c r="BM70" s="196">
        <f t="shared" ref="BM70:BM82" si="4">MAX(E70,H70,K70,N70,Q70,T70,W70,Z70,AC70,AF70,AI70,AL70,AO70,AR70,AU70,AX70,BA70,BD70,BG70,BJ70)</f>
        <v>59</v>
      </c>
      <c r="BN70" t="str">
        <f t="shared" ref="BN70:BN82" si="5">IF(BM70=13,"E","U")</f>
        <v>U</v>
      </c>
    </row>
    <row r="71" spans="2:66" x14ac:dyDescent="0.25">
      <c r="B71" s="191" t="s">
        <v>71</v>
      </c>
      <c r="C71" s="192">
        <v>165586</v>
      </c>
      <c r="D71" s="193"/>
      <c r="E71" s="192">
        <v>13</v>
      </c>
      <c r="F71" s="192">
        <v>182713</v>
      </c>
      <c r="G71" s="193"/>
      <c r="H71" s="192">
        <v>13</v>
      </c>
      <c r="I71" s="192">
        <v>115780</v>
      </c>
      <c r="J71" s="192"/>
      <c r="K71" s="192">
        <v>13</v>
      </c>
      <c r="L71" s="192">
        <v>148380</v>
      </c>
      <c r="M71" s="192"/>
      <c r="N71" s="192">
        <v>13</v>
      </c>
      <c r="O71" s="192">
        <v>227570</v>
      </c>
      <c r="P71" s="192"/>
      <c r="Q71" s="192">
        <v>13</v>
      </c>
      <c r="R71" s="192">
        <v>178170</v>
      </c>
      <c r="S71" s="192"/>
      <c r="T71" s="192">
        <v>13</v>
      </c>
      <c r="U71" s="192">
        <v>236250</v>
      </c>
      <c r="V71" s="193"/>
      <c r="W71" s="192">
        <v>13</v>
      </c>
      <c r="X71" s="192">
        <v>203709</v>
      </c>
      <c r="Y71" s="193"/>
      <c r="Z71" s="192">
        <v>13</v>
      </c>
      <c r="AA71" s="192">
        <v>138584</v>
      </c>
      <c r="AB71" s="194"/>
      <c r="AC71" s="192">
        <v>13</v>
      </c>
      <c r="AD71" s="192">
        <v>122331</v>
      </c>
      <c r="AE71" s="193"/>
      <c r="AF71" s="192">
        <v>13</v>
      </c>
      <c r="AG71" s="192">
        <v>169390</v>
      </c>
      <c r="AH71" s="193"/>
      <c r="AI71" s="192">
        <v>13</v>
      </c>
      <c r="AJ71" s="192">
        <v>158398</v>
      </c>
      <c r="AK71" s="193"/>
      <c r="AL71" s="195">
        <v>13</v>
      </c>
      <c r="AM71" s="195">
        <v>183198</v>
      </c>
      <c r="AN71" s="195"/>
      <c r="AO71" s="195">
        <v>13</v>
      </c>
      <c r="AP71" s="195">
        <v>161324</v>
      </c>
      <c r="AQ71" s="195"/>
      <c r="AR71" s="195">
        <v>13</v>
      </c>
      <c r="AS71">
        <v>189325</v>
      </c>
      <c r="AU71">
        <v>13</v>
      </c>
      <c r="AV71">
        <v>161470</v>
      </c>
      <c r="AX71">
        <v>13</v>
      </c>
      <c r="AY71">
        <v>174240</v>
      </c>
      <c r="BA71">
        <v>13</v>
      </c>
      <c r="BB71">
        <v>191963</v>
      </c>
      <c r="BD71">
        <v>13</v>
      </c>
      <c r="BE71">
        <v>229165</v>
      </c>
      <c r="BF71">
        <v>1</v>
      </c>
      <c r="BG71">
        <v>13</v>
      </c>
      <c r="BH71">
        <v>147650</v>
      </c>
      <c r="BI71">
        <v>1</v>
      </c>
      <c r="BJ71">
        <v>13</v>
      </c>
      <c r="BL71" t="b">
        <f t="shared" si="3"/>
        <v>1</v>
      </c>
      <c r="BM71" s="196">
        <f t="shared" si="4"/>
        <v>13</v>
      </c>
      <c r="BN71" t="str">
        <f t="shared" si="5"/>
        <v>E</v>
      </c>
    </row>
    <row r="72" spans="2:66" x14ac:dyDescent="0.25">
      <c r="B72" s="191" t="s">
        <v>72</v>
      </c>
      <c r="C72" s="192">
        <v>33103</v>
      </c>
      <c r="D72" s="193"/>
      <c r="E72" s="192">
        <v>13</v>
      </c>
      <c r="F72" s="192">
        <v>46421</v>
      </c>
      <c r="G72" s="193"/>
      <c r="H72" s="192">
        <v>13</v>
      </c>
      <c r="I72" s="192">
        <v>32701.400390625</v>
      </c>
      <c r="J72" s="192"/>
      <c r="K72" s="192">
        <v>13</v>
      </c>
      <c r="L72" s="192">
        <v>40048.1015625</v>
      </c>
      <c r="M72" s="192"/>
      <c r="N72" s="192">
        <v>13</v>
      </c>
      <c r="O72" s="192">
        <v>34760.30078125</v>
      </c>
      <c r="P72" s="192"/>
      <c r="Q72" s="192">
        <v>13</v>
      </c>
      <c r="R72" s="192">
        <v>52819.69921875</v>
      </c>
      <c r="S72" s="192"/>
      <c r="T72" s="192">
        <v>13</v>
      </c>
      <c r="U72" s="192">
        <v>41455</v>
      </c>
      <c r="V72" s="193"/>
      <c r="W72" s="192">
        <v>13</v>
      </c>
      <c r="X72" s="192">
        <v>52571</v>
      </c>
      <c r="Y72" s="193"/>
      <c r="Z72" s="192">
        <v>13</v>
      </c>
      <c r="AA72" s="192">
        <v>38739</v>
      </c>
      <c r="AB72" s="194"/>
      <c r="AC72" s="192">
        <v>13</v>
      </c>
      <c r="AD72" s="192">
        <v>36499</v>
      </c>
      <c r="AE72" s="193"/>
      <c r="AF72" s="192">
        <v>13</v>
      </c>
      <c r="AG72" s="192">
        <v>35425</v>
      </c>
      <c r="AH72" s="193"/>
      <c r="AI72" s="192">
        <v>13</v>
      </c>
      <c r="AJ72" s="192">
        <v>33558</v>
      </c>
      <c r="AK72" s="193"/>
      <c r="AL72" s="195">
        <v>13</v>
      </c>
      <c r="AM72" s="195">
        <v>34371</v>
      </c>
      <c r="AN72" s="195"/>
      <c r="AO72" s="195">
        <v>13</v>
      </c>
      <c r="AP72" s="195">
        <v>39199</v>
      </c>
      <c r="AQ72" s="195"/>
      <c r="AR72" s="195">
        <v>13</v>
      </c>
      <c r="AS72">
        <v>39834</v>
      </c>
      <c r="AU72">
        <v>13</v>
      </c>
      <c r="AV72">
        <v>37691</v>
      </c>
      <c r="AX72">
        <v>13</v>
      </c>
      <c r="AY72">
        <v>37493</v>
      </c>
      <c r="BA72">
        <v>13</v>
      </c>
      <c r="BB72">
        <v>31058</v>
      </c>
      <c r="BD72">
        <v>13</v>
      </c>
      <c r="BE72">
        <v>39153</v>
      </c>
      <c r="BG72">
        <v>13</v>
      </c>
      <c r="BH72">
        <v>45967</v>
      </c>
      <c r="BJ72">
        <v>13</v>
      </c>
      <c r="BL72" t="b">
        <f t="shared" si="3"/>
        <v>1</v>
      </c>
      <c r="BM72" s="196">
        <f t="shared" si="4"/>
        <v>13</v>
      </c>
      <c r="BN72" t="str">
        <f t="shared" si="5"/>
        <v>E</v>
      </c>
    </row>
    <row r="73" spans="2:66" x14ac:dyDescent="0.25">
      <c r="B73" s="191" t="s">
        <v>73</v>
      </c>
      <c r="C73" s="192"/>
      <c r="D73" s="193"/>
      <c r="E73" s="192"/>
      <c r="F73" s="192">
        <v>6906</v>
      </c>
      <c r="G73" s="193"/>
      <c r="H73" s="192">
        <v>59</v>
      </c>
      <c r="I73" s="192"/>
      <c r="J73" s="192"/>
      <c r="K73" s="192"/>
      <c r="L73" s="192"/>
      <c r="M73" s="192"/>
      <c r="N73" s="192"/>
      <c r="O73" s="192"/>
      <c r="P73" s="192"/>
      <c r="Q73" s="192"/>
      <c r="R73" s="192">
        <v>5278</v>
      </c>
      <c r="S73" s="192"/>
      <c r="T73" s="192">
        <v>59</v>
      </c>
      <c r="U73" s="192">
        <v>4626</v>
      </c>
      <c r="V73" s="193"/>
      <c r="W73" s="192">
        <v>59</v>
      </c>
      <c r="X73" s="192">
        <v>4985</v>
      </c>
      <c r="Y73" s="193"/>
      <c r="Z73" s="192">
        <v>59</v>
      </c>
      <c r="AA73" s="192">
        <v>5993</v>
      </c>
      <c r="AB73" s="194"/>
      <c r="AC73" s="192">
        <v>59</v>
      </c>
      <c r="AD73" s="192">
        <v>8761</v>
      </c>
      <c r="AE73" s="193"/>
      <c r="AF73" s="192">
        <v>59</v>
      </c>
      <c r="AG73" s="192">
        <v>9060</v>
      </c>
      <c r="AH73" s="193"/>
      <c r="AI73" s="192">
        <v>59</v>
      </c>
      <c r="AJ73" s="192">
        <v>7561</v>
      </c>
      <c r="AK73" s="193"/>
      <c r="AL73" s="195">
        <v>59</v>
      </c>
      <c r="AM73" s="195">
        <v>5879</v>
      </c>
      <c r="AN73" s="195"/>
      <c r="AO73" s="195">
        <v>59</v>
      </c>
      <c r="AP73" s="195">
        <v>5478</v>
      </c>
      <c r="AQ73" s="195"/>
      <c r="AR73" s="195">
        <v>59</v>
      </c>
      <c r="BL73" t="b">
        <f t="shared" si="3"/>
        <v>1</v>
      </c>
      <c r="BM73" s="196">
        <f t="shared" si="4"/>
        <v>59</v>
      </c>
      <c r="BN73" t="str">
        <f t="shared" si="5"/>
        <v>U</v>
      </c>
    </row>
    <row r="74" spans="2:66" ht="21" x14ac:dyDescent="0.25">
      <c r="B74" s="191" t="s">
        <v>74</v>
      </c>
      <c r="C74" s="192"/>
      <c r="D74" s="193"/>
      <c r="E74" s="192"/>
      <c r="F74" s="192"/>
      <c r="G74" s="193"/>
      <c r="H74" s="192"/>
      <c r="I74" s="192">
        <v>1091.199951171875</v>
      </c>
      <c r="J74" s="192"/>
      <c r="K74" s="192">
        <v>13</v>
      </c>
      <c r="L74" s="192">
        <v>1091.199951171875</v>
      </c>
      <c r="M74" s="192"/>
      <c r="N74" s="192">
        <v>13</v>
      </c>
      <c r="O74" s="192">
        <v>1091.199951171875</v>
      </c>
      <c r="P74" s="192"/>
      <c r="Q74" s="192">
        <v>13</v>
      </c>
      <c r="R74" s="192">
        <v>1091.199951171875</v>
      </c>
      <c r="S74" s="192"/>
      <c r="T74" s="192">
        <v>13</v>
      </c>
      <c r="U74" s="192"/>
      <c r="V74" s="193"/>
      <c r="W74" s="192"/>
      <c r="X74" s="192"/>
      <c r="Y74" s="193"/>
      <c r="Z74" s="192"/>
      <c r="AA74" s="192"/>
      <c r="AB74" s="194"/>
      <c r="AC74" s="192"/>
      <c r="AD74" s="192"/>
      <c r="AE74" s="193"/>
      <c r="AF74" s="192"/>
      <c r="AG74" s="192"/>
      <c r="AH74" s="193"/>
      <c r="AI74" s="192"/>
      <c r="AJ74" s="192">
        <v>19174</v>
      </c>
      <c r="AK74" s="193"/>
      <c r="AL74" s="195">
        <v>13</v>
      </c>
      <c r="AM74" s="195">
        <v>13863</v>
      </c>
      <c r="AN74" s="195"/>
      <c r="AO74" s="195">
        <v>13</v>
      </c>
      <c r="AP74" s="195">
        <v>15422</v>
      </c>
      <c r="AQ74" s="195"/>
      <c r="AR74" s="195">
        <v>13</v>
      </c>
      <c r="AS74">
        <v>12999</v>
      </c>
      <c r="AU74">
        <v>13</v>
      </c>
      <c r="AV74">
        <v>14528</v>
      </c>
      <c r="AX74">
        <v>13</v>
      </c>
      <c r="AY74">
        <v>20930</v>
      </c>
      <c r="BA74">
        <v>13</v>
      </c>
      <c r="BL74" t="b">
        <f t="shared" si="3"/>
        <v>1</v>
      </c>
      <c r="BM74" s="196">
        <f t="shared" si="4"/>
        <v>13</v>
      </c>
      <c r="BN74" t="str">
        <f t="shared" si="5"/>
        <v>E</v>
      </c>
    </row>
    <row r="75" spans="2:66" x14ac:dyDescent="0.25">
      <c r="B75" s="191" t="s">
        <v>75</v>
      </c>
      <c r="C75" s="192">
        <v>15000</v>
      </c>
      <c r="D75" s="193"/>
      <c r="E75" s="192">
        <v>59</v>
      </c>
      <c r="F75" s="192">
        <v>15000</v>
      </c>
      <c r="G75" s="193"/>
      <c r="H75" s="192">
        <v>59</v>
      </c>
      <c r="I75" s="192">
        <v>15000</v>
      </c>
      <c r="J75" s="192"/>
      <c r="K75" s="192">
        <v>59</v>
      </c>
      <c r="L75" s="192">
        <v>15000</v>
      </c>
      <c r="M75" s="192"/>
      <c r="N75" s="192">
        <v>59</v>
      </c>
      <c r="O75" s="192">
        <v>15000</v>
      </c>
      <c r="P75" s="192"/>
      <c r="Q75" s="192">
        <v>59</v>
      </c>
      <c r="R75" s="192">
        <v>15000</v>
      </c>
      <c r="S75" s="192"/>
      <c r="T75" s="192">
        <v>59</v>
      </c>
      <c r="U75" s="192">
        <v>15000</v>
      </c>
      <c r="V75" s="193"/>
      <c r="W75" s="192">
        <v>59</v>
      </c>
      <c r="X75" s="192">
        <v>15000</v>
      </c>
      <c r="Y75" s="193"/>
      <c r="Z75" s="192">
        <v>59</v>
      </c>
      <c r="AA75" s="192">
        <v>15000</v>
      </c>
      <c r="AB75" s="194"/>
      <c r="AC75" s="192">
        <v>59</v>
      </c>
      <c r="AD75" s="192">
        <v>15000</v>
      </c>
      <c r="AE75" s="193"/>
      <c r="AF75" s="192">
        <v>59</v>
      </c>
      <c r="AG75" s="192">
        <v>15000</v>
      </c>
      <c r="AH75" s="193"/>
      <c r="AI75" s="192">
        <v>59</v>
      </c>
      <c r="AJ75" s="192">
        <v>15000</v>
      </c>
      <c r="AK75" s="193"/>
      <c r="AL75" s="195">
        <v>59</v>
      </c>
      <c r="AM75" s="195">
        <v>15000</v>
      </c>
      <c r="AN75" s="195"/>
      <c r="AO75" s="195">
        <v>59</v>
      </c>
      <c r="AP75" s="195">
        <v>15000</v>
      </c>
      <c r="AQ75" s="195"/>
      <c r="AR75" s="195">
        <v>59</v>
      </c>
      <c r="BL75" t="b">
        <f t="shared" si="3"/>
        <v>1</v>
      </c>
      <c r="BM75" s="196">
        <f t="shared" si="4"/>
        <v>59</v>
      </c>
      <c r="BN75" t="str">
        <f t="shared" si="5"/>
        <v>U</v>
      </c>
    </row>
    <row r="76" spans="2:66" x14ac:dyDescent="0.25">
      <c r="B76" s="191" t="s">
        <v>76</v>
      </c>
      <c r="C76" s="192"/>
      <c r="D76" s="193"/>
      <c r="E76" s="192"/>
      <c r="F76" s="192"/>
      <c r="G76" s="193"/>
      <c r="H76" s="192"/>
      <c r="I76" s="192"/>
      <c r="J76" s="192"/>
      <c r="K76" s="192"/>
      <c r="L76" s="192"/>
      <c r="M76" s="192"/>
      <c r="N76" s="192"/>
      <c r="O76" s="192"/>
      <c r="P76" s="192"/>
      <c r="Q76" s="192"/>
      <c r="R76" s="192">
        <v>5780.22021484375</v>
      </c>
      <c r="S76" s="192"/>
      <c r="T76" s="192">
        <v>59</v>
      </c>
      <c r="U76" s="192">
        <v>6565.203125</v>
      </c>
      <c r="V76" s="193"/>
      <c r="W76" s="192">
        <v>59</v>
      </c>
      <c r="X76" s="192">
        <v>3085.25</v>
      </c>
      <c r="Y76" s="193"/>
      <c r="Z76" s="192">
        <v>59</v>
      </c>
      <c r="AA76" s="192">
        <v>5265.60009765625</v>
      </c>
      <c r="AB76" s="194"/>
      <c r="AC76" s="192">
        <v>59</v>
      </c>
      <c r="AD76" s="192">
        <v>-257.42001342773437</v>
      </c>
      <c r="AE76" s="193">
        <v>12</v>
      </c>
      <c r="AF76" s="192">
        <v>59</v>
      </c>
      <c r="AG76" s="192">
        <v>4278.95703125</v>
      </c>
      <c r="AH76" s="193"/>
      <c r="AI76" s="192">
        <v>59</v>
      </c>
      <c r="AJ76" s="192">
        <v>4067.8369140625</v>
      </c>
      <c r="AK76" s="193"/>
      <c r="AL76" s="195">
        <v>59</v>
      </c>
      <c r="AM76" s="195">
        <v>4353.10009765625</v>
      </c>
      <c r="AN76" s="195"/>
      <c r="AO76" s="195">
        <v>59</v>
      </c>
      <c r="AP76" s="195"/>
      <c r="AQ76" s="195"/>
      <c r="AR76" s="195"/>
      <c r="BL76" t="b">
        <f t="shared" si="3"/>
        <v>1</v>
      </c>
      <c r="BM76" s="196">
        <f t="shared" si="4"/>
        <v>59</v>
      </c>
      <c r="BN76" t="str">
        <f t="shared" si="5"/>
        <v>U</v>
      </c>
    </row>
    <row r="77" spans="2:66" x14ac:dyDescent="0.25">
      <c r="B77" s="191" t="s">
        <v>77</v>
      </c>
      <c r="C77" s="192">
        <v>5782.39990234375</v>
      </c>
      <c r="D77" s="193"/>
      <c r="E77" s="192">
        <v>59</v>
      </c>
      <c r="F77" s="192">
        <v>2807.800048828125</v>
      </c>
      <c r="G77" s="193"/>
      <c r="H77" s="192">
        <v>59</v>
      </c>
      <c r="I77" s="192"/>
      <c r="J77" s="192"/>
      <c r="K77" s="192"/>
      <c r="L77" s="192"/>
      <c r="M77" s="192"/>
      <c r="N77" s="192"/>
      <c r="O77" s="192"/>
      <c r="P77" s="192"/>
      <c r="Q77" s="192"/>
      <c r="R77" s="192">
        <v>3795</v>
      </c>
      <c r="S77" s="192"/>
      <c r="T77" s="192">
        <v>59</v>
      </c>
      <c r="U77" s="192">
        <v>2891</v>
      </c>
      <c r="V77" s="193"/>
      <c r="W77" s="192">
        <v>59</v>
      </c>
      <c r="X77" s="192">
        <v>2196</v>
      </c>
      <c r="Y77" s="193"/>
      <c r="Z77" s="192">
        <v>59</v>
      </c>
      <c r="AA77" s="192">
        <v>2196</v>
      </c>
      <c r="AB77" s="194"/>
      <c r="AC77" s="192">
        <v>59</v>
      </c>
      <c r="AD77" s="192">
        <v>3961</v>
      </c>
      <c r="AE77" s="193"/>
      <c r="AF77" s="192">
        <v>59</v>
      </c>
      <c r="AG77" s="192">
        <v>4434</v>
      </c>
      <c r="AH77" s="193"/>
      <c r="AI77" s="192">
        <v>59</v>
      </c>
      <c r="AJ77" s="192">
        <v>3058</v>
      </c>
      <c r="AK77" s="193"/>
      <c r="AL77" s="195">
        <v>59</v>
      </c>
      <c r="AM77" s="195">
        <v>3544</v>
      </c>
      <c r="AN77" s="195"/>
      <c r="AO77" s="195">
        <v>59</v>
      </c>
      <c r="AP77" s="195">
        <v>3669</v>
      </c>
      <c r="AQ77" s="195"/>
      <c r="AR77" s="195">
        <v>59</v>
      </c>
      <c r="AS77">
        <v>2094</v>
      </c>
      <c r="AU77">
        <v>59</v>
      </c>
      <c r="AV77">
        <v>3379</v>
      </c>
      <c r="AX77">
        <v>59</v>
      </c>
      <c r="AY77">
        <v>2142</v>
      </c>
      <c r="BA77">
        <v>59</v>
      </c>
      <c r="BB77">
        <v>2904</v>
      </c>
      <c r="BD77">
        <v>59</v>
      </c>
      <c r="BL77" t="b">
        <f t="shared" si="3"/>
        <v>1</v>
      </c>
      <c r="BM77" s="196">
        <f t="shared" si="4"/>
        <v>59</v>
      </c>
      <c r="BN77" t="str">
        <f t="shared" si="5"/>
        <v>U</v>
      </c>
    </row>
    <row r="78" spans="2:66" x14ac:dyDescent="0.25">
      <c r="B78" s="191" t="s">
        <v>78</v>
      </c>
      <c r="C78" s="192"/>
      <c r="D78" s="193"/>
      <c r="E78" s="192"/>
      <c r="F78" s="192"/>
      <c r="G78" s="193"/>
      <c r="H78" s="192"/>
      <c r="I78" s="192"/>
      <c r="J78" s="192"/>
      <c r="K78" s="192"/>
      <c r="L78" s="192"/>
      <c r="M78" s="192"/>
      <c r="N78" s="192"/>
      <c r="O78" s="192"/>
      <c r="P78" s="192"/>
      <c r="Q78" s="192"/>
      <c r="R78" s="192"/>
      <c r="S78" s="192"/>
      <c r="T78" s="192"/>
      <c r="U78" s="192"/>
      <c r="V78" s="193"/>
      <c r="W78" s="192"/>
      <c r="X78" s="192"/>
      <c r="Y78" s="193"/>
      <c r="Z78" s="192"/>
      <c r="AA78" s="192"/>
      <c r="AB78" s="194"/>
      <c r="AC78" s="192"/>
      <c r="AD78" s="192"/>
      <c r="AE78" s="193"/>
      <c r="AF78" s="192"/>
      <c r="AG78" s="192"/>
      <c r="AH78" s="193"/>
      <c r="AI78" s="192"/>
      <c r="AJ78" s="192">
        <v>504580</v>
      </c>
      <c r="AK78" s="193"/>
      <c r="AL78" s="195">
        <v>13</v>
      </c>
      <c r="AM78" s="195">
        <v>492480</v>
      </c>
      <c r="AN78" s="195"/>
      <c r="AO78" s="195">
        <v>13</v>
      </c>
      <c r="AP78" s="195">
        <v>471248</v>
      </c>
      <c r="AQ78" s="195"/>
      <c r="AR78" s="195">
        <v>13</v>
      </c>
      <c r="AS78">
        <v>396064</v>
      </c>
      <c r="AU78">
        <v>13</v>
      </c>
      <c r="AV78">
        <v>633671</v>
      </c>
      <c r="AX78">
        <v>13</v>
      </c>
      <c r="AY78">
        <v>568961</v>
      </c>
      <c r="BA78">
        <v>13</v>
      </c>
      <c r="BB78">
        <v>519083</v>
      </c>
      <c r="BD78">
        <v>13</v>
      </c>
      <c r="BE78">
        <v>695171.125</v>
      </c>
      <c r="BG78">
        <v>13</v>
      </c>
      <c r="BH78">
        <v>547042</v>
      </c>
      <c r="BJ78">
        <v>13</v>
      </c>
      <c r="BL78" t="b">
        <f t="shared" si="3"/>
        <v>1</v>
      </c>
      <c r="BM78" s="196">
        <f t="shared" si="4"/>
        <v>13</v>
      </c>
      <c r="BN78" t="str">
        <f t="shared" si="5"/>
        <v>E</v>
      </c>
    </row>
    <row r="79" spans="2:66" ht="31.2" x14ac:dyDescent="0.25">
      <c r="B79" s="191" t="s">
        <v>79</v>
      </c>
      <c r="C79" s="192">
        <v>181609</v>
      </c>
      <c r="D79" s="193"/>
      <c r="E79" s="192">
        <v>13</v>
      </c>
      <c r="F79" s="192">
        <v>161386</v>
      </c>
      <c r="G79" s="193"/>
      <c r="H79" s="192">
        <v>13</v>
      </c>
      <c r="I79" s="192">
        <v>125097</v>
      </c>
      <c r="J79" s="192"/>
      <c r="K79" s="192">
        <v>13</v>
      </c>
      <c r="L79" s="192">
        <v>136418.40625</v>
      </c>
      <c r="M79" s="192"/>
      <c r="N79" s="192">
        <v>13</v>
      </c>
      <c r="O79" s="192">
        <v>194457.296875</v>
      </c>
      <c r="P79" s="192"/>
      <c r="Q79" s="192">
        <v>13</v>
      </c>
      <c r="R79" s="192">
        <v>194116.703125</v>
      </c>
      <c r="S79" s="192"/>
      <c r="T79" s="192">
        <v>13</v>
      </c>
      <c r="U79" s="192">
        <v>221578.203125</v>
      </c>
      <c r="V79" s="193"/>
      <c r="W79" s="192">
        <v>13</v>
      </c>
      <c r="X79" s="192">
        <v>158723.796875</v>
      </c>
      <c r="Y79" s="193"/>
      <c r="Z79" s="192">
        <v>13</v>
      </c>
      <c r="AA79" s="192">
        <v>199367.40625</v>
      </c>
      <c r="AB79" s="194"/>
      <c r="AC79" s="192">
        <v>13</v>
      </c>
      <c r="AD79" s="192">
        <v>114081.5</v>
      </c>
      <c r="AE79" s="193"/>
      <c r="AF79" s="192">
        <v>13</v>
      </c>
      <c r="AG79" s="192">
        <v>171584.203125</v>
      </c>
      <c r="AH79" s="193"/>
      <c r="AI79" s="192">
        <v>13</v>
      </c>
      <c r="AJ79" s="192">
        <v>150517.5</v>
      </c>
      <c r="AK79" s="193"/>
      <c r="AL79" s="195">
        <v>13</v>
      </c>
      <c r="AM79" s="195">
        <v>158918</v>
      </c>
      <c r="AN79" s="195"/>
      <c r="AO79" s="195">
        <v>13</v>
      </c>
      <c r="AP79" s="195">
        <v>155980</v>
      </c>
      <c r="AQ79" s="195"/>
      <c r="AR79" s="195">
        <v>13</v>
      </c>
      <c r="AS79">
        <v>179875</v>
      </c>
      <c r="AU79">
        <v>13</v>
      </c>
      <c r="AV79">
        <v>153341</v>
      </c>
      <c r="AX79">
        <v>13</v>
      </c>
      <c r="AY79">
        <v>110990</v>
      </c>
      <c r="BA79">
        <v>13</v>
      </c>
      <c r="BL79" t="b">
        <f t="shared" si="3"/>
        <v>1</v>
      </c>
      <c r="BM79" s="196">
        <f t="shared" si="4"/>
        <v>13</v>
      </c>
      <c r="BN79" t="str">
        <f t="shared" si="5"/>
        <v>E</v>
      </c>
    </row>
    <row r="80" spans="2:66" ht="21" x14ac:dyDescent="0.25">
      <c r="B80" s="191" t="s">
        <v>80</v>
      </c>
      <c r="C80" s="192">
        <v>672312</v>
      </c>
      <c r="D80" s="193">
        <v>13</v>
      </c>
      <c r="E80" s="192">
        <v>59</v>
      </c>
      <c r="F80" s="192">
        <v>662312</v>
      </c>
      <c r="G80" s="193">
        <v>13</v>
      </c>
      <c r="H80" s="192">
        <v>59</v>
      </c>
      <c r="I80" s="192">
        <v>560000</v>
      </c>
      <c r="J80" s="192"/>
      <c r="K80" s="192">
        <v>59</v>
      </c>
      <c r="L80" s="192">
        <v>590000</v>
      </c>
      <c r="M80" s="192"/>
      <c r="N80" s="192">
        <v>59</v>
      </c>
      <c r="O80" s="192">
        <v>540000</v>
      </c>
      <c r="P80" s="192"/>
      <c r="Q80" s="192">
        <v>59</v>
      </c>
      <c r="R80" s="192">
        <v>630000</v>
      </c>
      <c r="S80" s="192"/>
      <c r="T80" s="192">
        <v>59</v>
      </c>
      <c r="U80" s="192">
        <v>562312</v>
      </c>
      <c r="V80" s="193">
        <v>13</v>
      </c>
      <c r="W80" s="192">
        <v>59</v>
      </c>
      <c r="X80" s="192">
        <v>562312</v>
      </c>
      <c r="Y80" s="193">
        <v>13</v>
      </c>
      <c r="Z80" s="192">
        <v>59</v>
      </c>
      <c r="AA80" s="192">
        <v>582312</v>
      </c>
      <c r="AB80" s="194">
        <v>13</v>
      </c>
      <c r="AC80" s="192">
        <v>59</v>
      </c>
      <c r="AD80" s="192">
        <v>347543</v>
      </c>
      <c r="AE80" s="193">
        <v>13</v>
      </c>
      <c r="AF80" s="192">
        <v>59</v>
      </c>
      <c r="AG80" s="192">
        <v>562312</v>
      </c>
      <c r="AH80" s="193">
        <v>13</v>
      </c>
      <c r="AI80" s="192">
        <v>59</v>
      </c>
      <c r="AJ80" s="192">
        <v>652312</v>
      </c>
      <c r="AK80" s="193">
        <v>13</v>
      </c>
      <c r="AL80" s="195">
        <v>59</v>
      </c>
      <c r="AM80" s="195">
        <v>432312</v>
      </c>
      <c r="AN80" s="195">
        <v>13</v>
      </c>
      <c r="AO80" s="195">
        <v>59</v>
      </c>
      <c r="AP80" s="195">
        <v>506619.6875</v>
      </c>
      <c r="AQ80" s="195">
        <v>13</v>
      </c>
      <c r="AR80" s="195">
        <v>59</v>
      </c>
      <c r="AS80">
        <v>464435.0625</v>
      </c>
      <c r="AT80">
        <v>13</v>
      </c>
      <c r="AU80">
        <v>59</v>
      </c>
      <c r="AV80">
        <v>106773.5390625</v>
      </c>
      <c r="AW80">
        <v>13</v>
      </c>
      <c r="AX80">
        <v>59</v>
      </c>
      <c r="BL80" t="b">
        <f t="shared" si="3"/>
        <v>1</v>
      </c>
      <c r="BM80" s="196">
        <f t="shared" si="4"/>
        <v>59</v>
      </c>
      <c r="BN80" t="str">
        <f t="shared" si="5"/>
        <v>U</v>
      </c>
    </row>
    <row r="81" spans="1:66" x14ac:dyDescent="0.25">
      <c r="B81" s="191" t="s">
        <v>81</v>
      </c>
      <c r="C81" s="192"/>
      <c r="D81" s="193"/>
      <c r="E81" s="192"/>
      <c r="F81" s="192">
        <v>2500</v>
      </c>
      <c r="G81" s="193"/>
      <c r="H81" s="192">
        <v>59</v>
      </c>
      <c r="I81" s="192"/>
      <c r="J81" s="192"/>
      <c r="K81" s="192"/>
      <c r="L81" s="192"/>
      <c r="M81" s="192"/>
      <c r="N81" s="192"/>
      <c r="O81" s="192"/>
      <c r="P81" s="192"/>
      <c r="Q81" s="192"/>
      <c r="R81" s="192"/>
      <c r="S81" s="192"/>
      <c r="T81" s="192"/>
      <c r="U81" s="192">
        <v>2200</v>
      </c>
      <c r="V81" s="193"/>
      <c r="W81" s="192">
        <v>59</v>
      </c>
      <c r="X81" s="192"/>
      <c r="Y81" s="193"/>
      <c r="Z81" s="192"/>
      <c r="AA81" s="192">
        <v>4000</v>
      </c>
      <c r="AB81" s="194"/>
      <c r="AC81" s="192">
        <v>59</v>
      </c>
      <c r="AD81" s="192"/>
      <c r="AE81" s="193"/>
      <c r="AF81" s="192"/>
      <c r="AG81" s="192"/>
      <c r="AH81" s="193"/>
      <c r="AI81" s="192"/>
      <c r="AJ81" s="192"/>
      <c r="AK81" s="193"/>
      <c r="AL81" s="195"/>
      <c r="AM81" s="195"/>
      <c r="AN81" s="195"/>
      <c r="AO81" s="195"/>
      <c r="AP81" s="195"/>
      <c r="AQ81" s="195"/>
      <c r="AR81" s="195"/>
      <c r="BL81" t="b">
        <f t="shared" si="3"/>
        <v>1</v>
      </c>
      <c r="BM81" s="196">
        <f t="shared" si="4"/>
        <v>59</v>
      </c>
      <c r="BN81" t="str">
        <f t="shared" si="5"/>
        <v>U</v>
      </c>
    </row>
    <row r="82" spans="1:66" x14ac:dyDescent="0.25">
      <c r="B82" s="191" t="s">
        <v>82</v>
      </c>
      <c r="C82" s="192">
        <v>10282.599609375</v>
      </c>
      <c r="D82" s="193">
        <v>14</v>
      </c>
      <c r="E82" s="192">
        <v>59</v>
      </c>
      <c r="F82" s="192">
        <v>6687.7998046875</v>
      </c>
      <c r="G82" s="193">
        <v>14</v>
      </c>
      <c r="H82" s="192">
        <v>59</v>
      </c>
      <c r="I82" s="192">
        <v>12372.28515625</v>
      </c>
      <c r="J82" s="192">
        <v>14</v>
      </c>
      <c r="K82" s="192">
        <v>59</v>
      </c>
      <c r="L82" s="192">
        <v>23934.53125</v>
      </c>
      <c r="M82" s="192">
        <v>14</v>
      </c>
      <c r="N82" s="192">
        <v>59</v>
      </c>
      <c r="O82" s="192">
        <v>18306.96484375</v>
      </c>
      <c r="P82" s="192">
        <v>14</v>
      </c>
      <c r="Q82" s="192">
        <v>59</v>
      </c>
      <c r="R82" s="192">
        <v>43955.62109375</v>
      </c>
      <c r="S82" s="192">
        <v>14</v>
      </c>
      <c r="T82" s="192">
        <v>59</v>
      </c>
      <c r="U82" s="192">
        <v>12785.900390625</v>
      </c>
      <c r="V82" s="193">
        <v>14</v>
      </c>
      <c r="W82" s="192">
        <v>59</v>
      </c>
      <c r="X82" s="192">
        <v>25170.69921875</v>
      </c>
      <c r="Y82" s="193">
        <v>14</v>
      </c>
      <c r="Z82" s="192">
        <v>59</v>
      </c>
      <c r="AA82" s="192">
        <v>4707</v>
      </c>
      <c r="AB82" s="194">
        <v>14</v>
      </c>
      <c r="AC82" s="192">
        <v>59</v>
      </c>
      <c r="AD82" s="192">
        <v>15236.900390625</v>
      </c>
      <c r="AE82" s="193">
        <v>14</v>
      </c>
      <c r="AF82" s="192">
        <v>59</v>
      </c>
      <c r="AG82" s="192">
        <v>7590.7998046875</v>
      </c>
      <c r="AH82" s="193">
        <v>14</v>
      </c>
      <c r="AI82" s="192">
        <v>59</v>
      </c>
      <c r="AJ82" s="192">
        <v>4501.89990234375</v>
      </c>
      <c r="AK82" s="193">
        <v>14</v>
      </c>
      <c r="AL82" s="195">
        <v>59</v>
      </c>
      <c r="AM82" s="195">
        <v>9614.7001953125</v>
      </c>
      <c r="AN82" s="195">
        <v>14</v>
      </c>
      <c r="AO82" s="195">
        <v>59</v>
      </c>
      <c r="AP82" s="195">
        <v>2868.39990234375</v>
      </c>
      <c r="AQ82" s="195">
        <v>14</v>
      </c>
      <c r="AR82" s="195">
        <v>59</v>
      </c>
      <c r="AS82">
        <v>24269.69921875</v>
      </c>
      <c r="AT82">
        <v>14</v>
      </c>
      <c r="AU82">
        <v>59</v>
      </c>
      <c r="AV82">
        <v>7066.39990234375</v>
      </c>
      <c r="AW82">
        <v>14</v>
      </c>
      <c r="AX82">
        <v>59</v>
      </c>
      <c r="BL82" t="b">
        <f t="shared" si="3"/>
        <v>1</v>
      </c>
      <c r="BM82" s="196">
        <f t="shared" si="4"/>
        <v>59</v>
      </c>
      <c r="BN82" t="str">
        <f t="shared" si="5"/>
        <v>U</v>
      </c>
    </row>
    <row r="83" spans="1:66" x14ac:dyDescent="0.25">
      <c r="B83" s="198"/>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200"/>
      <c r="AM83" s="200"/>
      <c r="AN83" s="200"/>
      <c r="AO83" s="200"/>
      <c r="AP83" s="200"/>
      <c r="AQ83" s="200"/>
      <c r="AR83" s="200"/>
    </row>
    <row r="84" spans="1:66" x14ac:dyDescent="0.25">
      <c r="B84" s="198"/>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200"/>
      <c r="AM84" s="200"/>
      <c r="AN84" s="200"/>
      <c r="AO84" s="200"/>
      <c r="AP84" s="200"/>
      <c r="AQ84" s="200"/>
      <c r="AR84" s="200"/>
    </row>
    <row r="85" spans="1:66" x14ac:dyDescent="0.25">
      <c r="B85" s="198"/>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200"/>
      <c r="AM85" s="200"/>
      <c r="AN85" s="200"/>
      <c r="AO85" s="200"/>
      <c r="AP85" s="200"/>
      <c r="AQ85" s="200"/>
      <c r="AR85" s="200"/>
    </row>
    <row r="86" spans="1:66" x14ac:dyDescent="0.25">
      <c r="A86" s="201" t="s">
        <v>83</v>
      </c>
      <c r="B86" s="201"/>
      <c r="C86" s="202"/>
      <c r="D86" s="202"/>
      <c r="E86" s="202"/>
      <c r="F86" s="203"/>
      <c r="G86" s="203"/>
      <c r="H86" s="203"/>
      <c r="I86" s="203"/>
      <c r="J86" s="203"/>
      <c r="K86" s="203"/>
      <c r="L86" s="203"/>
      <c r="M86" s="203"/>
      <c r="N86" s="203"/>
      <c r="O86" s="203"/>
      <c r="P86" s="203"/>
      <c r="Q86" s="203"/>
      <c r="R86" s="203"/>
      <c r="S86" s="203"/>
      <c r="T86" s="203"/>
      <c r="U86" s="203"/>
      <c r="V86" s="203"/>
      <c r="W86" s="203"/>
      <c r="X86" s="202"/>
      <c r="Y86" s="202"/>
      <c r="Z86" s="202"/>
      <c r="AA86" s="202"/>
      <c r="AB86" s="202"/>
      <c r="AC86" s="202"/>
      <c r="AD86" s="202"/>
      <c r="AE86" s="202"/>
      <c r="AF86" s="202"/>
      <c r="AG86" s="203"/>
      <c r="AH86" s="203"/>
      <c r="AI86" s="203"/>
      <c r="AJ86" s="202"/>
      <c r="AK86" s="202"/>
      <c r="AL86" s="202"/>
      <c r="AM86" s="202"/>
      <c r="AN86" s="202"/>
      <c r="AO86" s="202"/>
      <c r="AP86" s="202"/>
      <c r="AQ86" s="202"/>
      <c r="AR86" s="202"/>
      <c r="AS86" s="202"/>
    </row>
    <row r="87" spans="1:66" x14ac:dyDescent="0.25">
      <c r="A87" s="202"/>
      <c r="B87" s="202"/>
      <c r="C87" s="202"/>
      <c r="D87" s="202"/>
      <c r="E87" s="202"/>
      <c r="F87" s="203"/>
      <c r="G87" s="203"/>
      <c r="H87" s="203"/>
      <c r="I87" s="203"/>
      <c r="J87" s="203"/>
      <c r="K87" s="203"/>
      <c r="L87" s="203"/>
      <c r="M87" s="203"/>
      <c r="N87" s="203"/>
      <c r="O87" s="203"/>
      <c r="P87" s="203"/>
      <c r="Q87" s="203"/>
      <c r="R87" s="203"/>
      <c r="S87" s="203"/>
      <c r="T87" s="203"/>
      <c r="U87" s="203"/>
      <c r="V87" s="203"/>
      <c r="W87" s="203"/>
      <c r="X87" s="202"/>
      <c r="Y87" s="202"/>
      <c r="Z87" s="202"/>
      <c r="AA87" s="202"/>
      <c r="AB87" s="202"/>
      <c r="AC87" s="202"/>
      <c r="AD87" s="202"/>
      <c r="AE87" s="202"/>
      <c r="AF87" s="202"/>
      <c r="AG87" s="203"/>
      <c r="AH87" s="203"/>
      <c r="AI87" s="203"/>
      <c r="AJ87" s="202"/>
      <c r="AK87" s="202"/>
      <c r="AL87" s="202"/>
      <c r="AM87" s="202"/>
      <c r="AN87" s="202"/>
      <c r="AO87" s="202"/>
      <c r="AP87" s="202"/>
      <c r="AQ87" s="202"/>
      <c r="AR87" s="202"/>
      <c r="AS87" s="202"/>
    </row>
    <row r="88" spans="1:66" x14ac:dyDescent="0.25">
      <c r="A88" s="204" t="s">
        <v>113</v>
      </c>
      <c r="B88" s="204"/>
      <c r="C88" s="204"/>
      <c r="D88" s="204"/>
      <c r="E88" s="204"/>
      <c r="F88" s="205"/>
      <c r="G88" s="205"/>
      <c r="H88" s="205"/>
      <c r="I88" s="205"/>
      <c r="J88" s="205"/>
      <c r="K88" s="205"/>
      <c r="L88" s="205"/>
      <c r="M88" s="205"/>
      <c r="N88" s="205"/>
      <c r="O88" s="205"/>
      <c r="P88" s="205"/>
      <c r="Q88" s="205"/>
      <c r="R88" s="205"/>
      <c r="S88" s="205"/>
      <c r="T88" s="205"/>
      <c r="U88" s="205"/>
      <c r="V88" s="205"/>
      <c r="W88" s="205"/>
      <c r="X88" s="206"/>
      <c r="Y88" s="206"/>
      <c r="Z88" s="206"/>
      <c r="AA88" s="204"/>
      <c r="AB88" s="204"/>
      <c r="AC88" s="204"/>
      <c r="AD88" s="204"/>
      <c r="AE88" s="204"/>
      <c r="AF88" s="204"/>
      <c r="AG88" s="205"/>
      <c r="AH88" s="205"/>
      <c r="AI88" s="205"/>
      <c r="AJ88" s="206"/>
      <c r="AK88" s="206"/>
      <c r="AL88" s="206"/>
      <c r="AM88" s="206"/>
      <c r="AN88" s="206"/>
      <c r="AO88" s="206"/>
      <c r="AP88" s="206"/>
      <c r="AQ88" s="206"/>
      <c r="AR88" s="206"/>
      <c r="AS88" s="204"/>
    </row>
    <row r="89" spans="1:66" x14ac:dyDescent="0.25">
      <c r="A89" s="204" t="s">
        <v>114</v>
      </c>
      <c r="B89" s="204"/>
      <c r="C89" s="204"/>
      <c r="D89" s="204"/>
      <c r="E89" s="204"/>
      <c r="F89" s="205"/>
      <c r="G89" s="205"/>
      <c r="H89" s="205"/>
      <c r="I89" s="205"/>
      <c r="J89" s="205"/>
      <c r="K89" s="205"/>
      <c r="L89" s="205"/>
      <c r="M89" s="205"/>
      <c r="N89" s="205"/>
      <c r="O89" s="205"/>
      <c r="P89" s="205"/>
      <c r="Q89" s="205"/>
      <c r="R89" s="205"/>
      <c r="S89" s="205"/>
      <c r="T89" s="205"/>
      <c r="U89" s="205"/>
      <c r="V89" s="205"/>
      <c r="W89" s="205"/>
      <c r="X89" s="206"/>
      <c r="Y89" s="206"/>
      <c r="Z89" s="206"/>
      <c r="AA89" s="204"/>
      <c r="AB89" s="204"/>
      <c r="AC89" s="204"/>
      <c r="AD89" s="204"/>
      <c r="AE89" s="204"/>
      <c r="AF89" s="204"/>
      <c r="AG89" s="205"/>
      <c r="AH89" s="205"/>
      <c r="AI89" s="205"/>
      <c r="AJ89" s="206"/>
      <c r="AK89" s="206"/>
      <c r="AL89" s="206"/>
      <c r="AM89" s="206"/>
      <c r="AN89" s="206"/>
      <c r="AO89" s="206"/>
      <c r="AP89" s="206"/>
      <c r="AQ89" s="206"/>
      <c r="AR89" s="206"/>
      <c r="AS89" s="204"/>
    </row>
    <row r="90" spans="1:66" x14ac:dyDescent="0.25">
      <c r="A90" s="204"/>
      <c r="B90" s="204"/>
      <c r="C90" s="204"/>
      <c r="D90" s="204"/>
      <c r="E90" s="204"/>
      <c r="F90" s="205"/>
      <c r="G90" s="205"/>
      <c r="H90" s="205"/>
      <c r="I90" s="205"/>
      <c r="J90" s="205"/>
      <c r="K90" s="205"/>
      <c r="L90" s="205"/>
      <c r="M90" s="205"/>
      <c r="N90" s="205"/>
      <c r="O90" s="205"/>
      <c r="P90" s="205"/>
      <c r="Q90" s="205"/>
      <c r="R90" s="205"/>
      <c r="S90" s="205"/>
      <c r="T90" s="205"/>
      <c r="U90" s="205"/>
      <c r="V90" s="205"/>
      <c r="W90" s="205"/>
      <c r="X90" s="206"/>
      <c r="Y90" s="206"/>
      <c r="Z90" s="206"/>
      <c r="AA90" s="204"/>
      <c r="AB90" s="204"/>
      <c r="AC90" s="204"/>
      <c r="AD90" s="204"/>
      <c r="AE90" s="204"/>
      <c r="AF90" s="204"/>
      <c r="AG90" s="205"/>
      <c r="AH90" s="205"/>
      <c r="AI90" s="205"/>
      <c r="AJ90" s="206"/>
      <c r="AK90" s="206"/>
      <c r="AL90" s="206"/>
      <c r="AM90" s="206"/>
      <c r="AN90" s="206"/>
      <c r="AO90" s="206"/>
      <c r="AP90" s="206"/>
      <c r="AQ90" s="206"/>
      <c r="AR90" s="206"/>
      <c r="AS90" s="204"/>
    </row>
    <row r="91" spans="1:66" x14ac:dyDescent="0.25">
      <c r="B91" s="204"/>
      <c r="C91" s="204"/>
      <c r="D91" s="204"/>
      <c r="E91" s="204"/>
      <c r="F91" s="205"/>
      <c r="G91" s="205"/>
      <c r="H91" s="205"/>
      <c r="I91" s="205"/>
      <c r="J91" s="205"/>
      <c r="K91" s="205"/>
      <c r="L91" s="205"/>
      <c r="M91" s="205"/>
      <c r="N91" s="205"/>
      <c r="O91" s="205"/>
      <c r="P91" s="205"/>
      <c r="Q91" s="205"/>
      <c r="R91" s="205"/>
      <c r="S91" s="205"/>
      <c r="T91" s="205"/>
      <c r="U91" s="205"/>
      <c r="V91" s="205"/>
      <c r="W91" s="205"/>
      <c r="X91" s="206"/>
      <c r="Y91" s="206"/>
      <c r="Z91" s="206"/>
      <c r="AA91" s="204"/>
      <c r="AB91" s="204"/>
      <c r="AC91" s="204"/>
      <c r="AD91" s="204"/>
      <c r="AE91" s="204"/>
      <c r="AF91" s="204"/>
      <c r="AG91" s="205"/>
      <c r="AH91" s="205"/>
      <c r="AI91" s="205"/>
      <c r="AJ91" s="206"/>
      <c r="AK91" s="206"/>
      <c r="AL91" s="206"/>
      <c r="AM91" s="206"/>
      <c r="AN91" s="206"/>
      <c r="AO91" s="206"/>
      <c r="AP91" s="206"/>
      <c r="AQ91" s="206"/>
      <c r="AR91" s="206"/>
      <c r="AS91" s="204"/>
    </row>
    <row r="92" spans="1:66" x14ac:dyDescent="0.25">
      <c r="B92" s="207"/>
      <c r="C92" s="207"/>
      <c r="D92" s="207"/>
      <c r="E92" s="207"/>
      <c r="F92" s="208"/>
      <c r="G92" s="208"/>
      <c r="H92" s="208"/>
      <c r="I92" s="208"/>
      <c r="J92" s="208"/>
      <c r="K92" s="208"/>
      <c r="L92" s="208"/>
      <c r="M92" s="208"/>
      <c r="N92" s="208"/>
      <c r="O92" s="208"/>
      <c r="P92" s="208"/>
      <c r="Q92" s="208"/>
      <c r="R92" s="208"/>
      <c r="S92" s="208"/>
      <c r="T92" s="208"/>
      <c r="U92" s="208"/>
      <c r="V92" s="208"/>
      <c r="W92" s="208"/>
      <c r="X92" s="209"/>
      <c r="Y92" s="209"/>
      <c r="Z92" s="209"/>
      <c r="AA92" s="207"/>
      <c r="AB92" s="207"/>
      <c r="AC92" s="207"/>
      <c r="AD92" s="207"/>
      <c r="AE92" s="207"/>
      <c r="AF92" s="207"/>
      <c r="AG92" s="208"/>
      <c r="AH92" s="208"/>
      <c r="AI92" s="208"/>
      <c r="AJ92" s="209"/>
      <c r="AK92" s="209"/>
      <c r="AL92" s="209"/>
      <c r="AM92" s="209"/>
      <c r="AN92" s="209"/>
      <c r="AO92" s="209"/>
      <c r="AP92" s="209"/>
      <c r="AQ92" s="209"/>
      <c r="AR92" s="209"/>
      <c r="AS92" s="207"/>
    </row>
    <row r="93" spans="1:66" x14ac:dyDescent="0.25">
      <c r="A93" s="210" t="s">
        <v>86</v>
      </c>
      <c r="B93" s="211"/>
      <c r="C93" s="211"/>
      <c r="D93" s="211"/>
      <c r="E93" s="211"/>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row>
    <row r="94" spans="1:66" ht="12.75" customHeight="1" x14ac:dyDescent="0.25">
      <c r="A94" s="173">
        <v>1</v>
      </c>
      <c r="B94" s="213" t="s">
        <v>115</v>
      </c>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row>
    <row r="95" spans="1:66" ht="12.75" customHeight="1" x14ac:dyDescent="0.25">
      <c r="A95" s="173">
        <v>2</v>
      </c>
      <c r="B95" s="213" t="s">
        <v>116</v>
      </c>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row>
    <row r="96" spans="1:66" ht="12.75" customHeight="1" x14ac:dyDescent="0.25">
      <c r="A96" s="173">
        <v>3</v>
      </c>
      <c r="B96" s="213" t="s">
        <v>117</v>
      </c>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row>
    <row r="97" spans="1:45" ht="12.75" customHeight="1" x14ac:dyDescent="0.25">
      <c r="A97" s="173">
        <v>4</v>
      </c>
      <c r="B97" s="213" t="s">
        <v>88</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row>
    <row r="98" spans="1:45" ht="12.75" customHeight="1" x14ac:dyDescent="0.25">
      <c r="A98" s="173">
        <v>5</v>
      </c>
      <c r="B98" s="213" t="s">
        <v>118</v>
      </c>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row>
    <row r="99" spans="1:45" ht="12.75" customHeight="1" x14ac:dyDescent="0.25">
      <c r="A99" s="173">
        <v>6</v>
      </c>
      <c r="B99" s="213" t="s">
        <v>119</v>
      </c>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row>
    <row r="100" spans="1:45" ht="12.75" customHeight="1" x14ac:dyDescent="0.25">
      <c r="A100" s="173">
        <v>7</v>
      </c>
      <c r="B100" s="213" t="s">
        <v>89</v>
      </c>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row>
    <row r="101" spans="1:45" ht="12.75" customHeight="1" x14ac:dyDescent="0.25">
      <c r="A101" s="173">
        <v>8</v>
      </c>
      <c r="B101" s="213" t="s">
        <v>120</v>
      </c>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row>
    <row r="102" spans="1:45" ht="12.75" customHeight="1" x14ac:dyDescent="0.25">
      <c r="A102" s="173">
        <v>9</v>
      </c>
      <c r="B102" s="213" t="s">
        <v>121</v>
      </c>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row>
    <row r="103" spans="1:45" ht="12.75" customHeight="1" x14ac:dyDescent="0.25">
      <c r="A103" s="173">
        <v>10</v>
      </c>
      <c r="B103" s="213" t="s">
        <v>122</v>
      </c>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row>
    <row r="104" spans="1:45" ht="12.75" customHeight="1" x14ac:dyDescent="0.25">
      <c r="A104" s="173">
        <v>11</v>
      </c>
      <c r="B104" s="213" t="s">
        <v>123</v>
      </c>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row>
    <row r="105" spans="1:45" ht="12.75" customHeight="1" x14ac:dyDescent="0.25">
      <c r="A105" s="173">
        <v>12</v>
      </c>
      <c r="B105" s="213" t="s">
        <v>124</v>
      </c>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row>
    <row r="106" spans="1:45" ht="12.75" customHeight="1" x14ac:dyDescent="0.25">
      <c r="A106" s="173">
        <v>13</v>
      </c>
      <c r="B106" s="213" t="s">
        <v>125</v>
      </c>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row>
    <row r="107" spans="1:45" ht="12.75" customHeight="1" x14ac:dyDescent="0.25">
      <c r="A107" s="173">
        <v>14</v>
      </c>
      <c r="B107" s="213" t="s">
        <v>126</v>
      </c>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row>
    <row r="108" spans="1:45" ht="12.75" customHeight="1" x14ac:dyDescent="0.25">
      <c r="A108" s="173"/>
      <c r="B108" s="21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row>
    <row r="109" spans="1:45" ht="12.75" customHeight="1" x14ac:dyDescent="0.25">
      <c r="A109" s="173"/>
      <c r="B109" s="21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row>
    <row r="110" spans="1:45" ht="12.75" customHeight="1" x14ac:dyDescent="0.25">
      <c r="A110" s="173"/>
      <c r="B110" s="21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row>
    <row r="111" spans="1:45" ht="12.75" customHeight="1" x14ac:dyDescent="0.25">
      <c r="A111" s="173"/>
      <c r="B111" s="21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row>
    <row r="112" spans="1:45" ht="12.75" customHeight="1" x14ac:dyDescent="0.25">
      <c r="A112" s="173"/>
      <c r="B112" s="21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row>
    <row r="113" spans="1:45" ht="12.75" customHeight="1" x14ac:dyDescent="0.25">
      <c r="A113" s="173"/>
      <c r="B113" s="21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row>
    <row r="114" spans="1:45" ht="12.75" customHeight="1" x14ac:dyDescent="0.25">
      <c r="A114" s="173"/>
      <c r="B114" s="21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row>
    <row r="115" spans="1:45" ht="12.75" customHeight="1" x14ac:dyDescent="0.25">
      <c r="A115" s="173"/>
      <c r="B115" s="21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row>
    <row r="116" spans="1:45" ht="12.75" customHeight="1" x14ac:dyDescent="0.25">
      <c r="A116" s="173"/>
      <c r="B116" s="21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row>
    <row r="117" spans="1:45" ht="12.75" customHeight="1" x14ac:dyDescent="0.25">
      <c r="A117" s="173"/>
      <c r="B117" s="21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row>
    <row r="118" spans="1:45" ht="12.75" customHeight="1" x14ac:dyDescent="0.25">
      <c r="A118" s="173"/>
      <c r="B118" s="21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row>
    <row r="119" spans="1:45" ht="12.75" customHeight="1" x14ac:dyDescent="0.25">
      <c r="A119" s="173"/>
      <c r="B119" s="21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row>
    <row r="120" spans="1:45" ht="12.75" customHeight="1" x14ac:dyDescent="0.25">
      <c r="A120" s="173"/>
      <c r="B120" s="21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row>
    <row r="121" spans="1:45" ht="12.75" customHeight="1" x14ac:dyDescent="0.25">
      <c r="A121" s="173"/>
      <c r="B121" s="21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row>
    <row r="122" spans="1:45" ht="12.75" customHeight="1" x14ac:dyDescent="0.25">
      <c r="A122" s="173"/>
      <c r="B122" s="21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row>
    <row r="123" spans="1:45" ht="12.75" customHeight="1" x14ac:dyDescent="0.25">
      <c r="A123" s="173"/>
      <c r="B123" s="21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row>
    <row r="124" spans="1:45" ht="12.75" customHeight="1" x14ac:dyDescent="0.25">
      <c r="A124" s="173"/>
      <c r="B124" s="21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row>
    <row r="125" spans="1:45" ht="12.75" customHeight="1" x14ac:dyDescent="0.25">
      <c r="A125" s="173"/>
      <c r="B125" s="21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row>
    <row r="126" spans="1:45" ht="12.75" customHeight="1" x14ac:dyDescent="0.25">
      <c r="A126" s="173"/>
      <c r="B126" s="21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row>
    <row r="127" spans="1:45" ht="12.75" customHeight="1" x14ac:dyDescent="0.25">
      <c r="A127" s="173"/>
      <c r="B127" s="21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213" t="s">
        <v>127</v>
      </c>
      <c r="AF127" s="173"/>
      <c r="AG127" s="173"/>
      <c r="AH127" s="173"/>
      <c r="AI127" s="173"/>
      <c r="AJ127" s="173"/>
      <c r="AK127" s="173"/>
      <c r="AL127" s="173"/>
      <c r="AM127" s="173"/>
      <c r="AN127" s="173"/>
      <c r="AO127" s="173"/>
      <c r="AP127" s="173"/>
      <c r="AQ127" s="173"/>
      <c r="AR127" s="173"/>
      <c r="AS127" s="173"/>
    </row>
    <row r="128" spans="1:45" ht="12.75" customHeight="1" x14ac:dyDescent="0.25">
      <c r="A128" s="173"/>
      <c r="B128" s="21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row>
    <row r="129" spans="1:45" ht="12.75" customHeight="1" x14ac:dyDescent="0.25">
      <c r="A129" s="173"/>
      <c r="B129" s="21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row>
    <row r="130" spans="1:45" ht="12.75" customHeight="1" x14ac:dyDescent="0.25">
      <c r="A130" s="173"/>
      <c r="B130" s="21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row>
    <row r="131" spans="1:45" ht="12.75" customHeight="1" x14ac:dyDescent="0.25">
      <c r="A131" s="173"/>
      <c r="B131" s="21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row>
    <row r="132" spans="1:45" ht="12.75" customHeight="1" x14ac:dyDescent="0.25">
      <c r="A132" s="173"/>
      <c r="B132" s="21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row>
    <row r="133" spans="1:45" ht="12.75" customHeight="1" x14ac:dyDescent="0.25">
      <c r="A133" s="173"/>
      <c r="B133" s="21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row>
    <row r="134" spans="1:45" ht="12.75" customHeight="1" x14ac:dyDescent="0.25">
      <c r="A134" s="173"/>
      <c r="B134" s="21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row>
    <row r="135" spans="1:45" ht="12.75" customHeight="1" x14ac:dyDescent="0.25">
      <c r="A135" s="173"/>
      <c r="B135" s="21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row>
    <row r="136" spans="1:45" ht="12.75" customHeight="1" x14ac:dyDescent="0.25">
      <c r="A136" s="173"/>
      <c r="B136" s="21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row>
    <row r="137" spans="1:45" ht="12.75" customHeight="1" x14ac:dyDescent="0.25">
      <c r="A137" s="173"/>
      <c r="B137" s="21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row>
    <row r="138" spans="1:45" ht="12.75" customHeight="1" x14ac:dyDescent="0.25">
      <c r="A138" s="173"/>
      <c r="B138" s="21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row>
    <row r="139" spans="1:45" ht="12.75" customHeight="1" x14ac:dyDescent="0.25">
      <c r="A139" s="173"/>
      <c r="B139" s="21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row>
    <row r="140" spans="1:45" ht="12.75" customHeight="1" x14ac:dyDescent="0.25">
      <c r="A140" s="173"/>
      <c r="B140" s="21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row>
    <row r="141" spans="1:45" ht="12.75" customHeight="1" x14ac:dyDescent="0.25">
      <c r="A141" s="173"/>
      <c r="B141" s="21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row>
    <row r="142" spans="1:45" ht="12.75" customHeight="1" x14ac:dyDescent="0.25">
      <c r="A142" s="173"/>
      <c r="B142" s="21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row>
    <row r="143" spans="1:45" ht="12.75" customHeight="1" x14ac:dyDescent="0.25">
      <c r="A143" s="173"/>
      <c r="B143" s="21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row>
    <row r="144" spans="1:45" ht="12.75" customHeight="1" x14ac:dyDescent="0.25">
      <c r="A144" s="173"/>
      <c r="B144" s="21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row>
    <row r="145" spans="1:45" ht="12.75" customHeight="1" x14ac:dyDescent="0.25">
      <c r="A145" s="173"/>
      <c r="B145" s="21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row>
    <row r="146" spans="1:45" ht="12.75" customHeight="1" x14ac:dyDescent="0.25">
      <c r="A146" s="173"/>
      <c r="B146" s="21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row>
    <row r="147" spans="1:45" ht="12.75" customHeight="1" x14ac:dyDescent="0.25">
      <c r="A147" s="173"/>
      <c r="B147" s="21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row>
    <row r="148" spans="1:45" ht="12.75" customHeight="1" x14ac:dyDescent="0.25">
      <c r="A148" s="173"/>
      <c r="B148" s="21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row>
    <row r="149" spans="1:45" ht="12.75" customHeight="1" x14ac:dyDescent="0.25">
      <c r="A149" s="173"/>
      <c r="B149" s="21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row>
    <row r="150" spans="1:45" ht="12.75" customHeight="1" x14ac:dyDescent="0.25">
      <c r="A150" s="173"/>
      <c r="B150" s="21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row>
    <row r="151" spans="1:45" ht="12.75" customHeight="1" x14ac:dyDescent="0.25">
      <c r="A151" s="173"/>
      <c r="B151" s="21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row>
    <row r="152" spans="1:45" ht="12.75" customHeight="1" x14ac:dyDescent="0.25">
      <c r="A152" s="173"/>
      <c r="B152" s="21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row>
    <row r="153" spans="1:45" ht="12.75" customHeight="1" x14ac:dyDescent="0.25">
      <c r="A153" s="173"/>
      <c r="B153" s="21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row>
    <row r="154" spans="1:45" ht="12.75" customHeight="1" x14ac:dyDescent="0.25">
      <c r="A154" s="173"/>
      <c r="B154" s="21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row>
    <row r="155" spans="1:45" ht="12.75" customHeight="1" x14ac:dyDescent="0.25">
      <c r="A155" s="173"/>
      <c r="B155" s="21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row>
    <row r="156" spans="1:45" ht="12.75" customHeight="1" x14ac:dyDescent="0.25">
      <c r="A156" s="173"/>
      <c r="B156" s="21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row>
    <row r="157" spans="1:45" ht="12.75" customHeight="1" x14ac:dyDescent="0.25">
      <c r="A157" s="173"/>
      <c r="B157" s="21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row>
    <row r="158" spans="1:45" ht="12.75" customHeight="1" x14ac:dyDescent="0.25">
      <c r="A158" s="173"/>
      <c r="B158" s="21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row>
    <row r="159" spans="1:45" ht="12.75" customHeight="1" x14ac:dyDescent="0.25">
      <c r="A159" s="173"/>
      <c r="B159" s="21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row>
    <row r="160" spans="1:45" ht="12.75" customHeight="1" x14ac:dyDescent="0.25">
      <c r="A160" s="173"/>
      <c r="B160" s="21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row>
    <row r="161" spans="1:45" ht="12.75" customHeight="1" x14ac:dyDescent="0.25">
      <c r="A161" s="173"/>
      <c r="B161" s="21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row>
    <row r="162" spans="1:45" x14ac:dyDescent="0.25">
      <c r="B162" s="198"/>
      <c r="C162" s="199"/>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200"/>
      <c r="AM162" s="200"/>
      <c r="AN162" s="200"/>
      <c r="AO162" s="200"/>
      <c r="AP162" s="200"/>
      <c r="AQ162" s="200"/>
      <c r="AR162" s="200"/>
    </row>
    <row r="163" spans="1:45" x14ac:dyDescent="0.25">
      <c r="B163" s="198"/>
      <c r="C163" s="199"/>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c r="AB163" s="199"/>
      <c r="AC163" s="199"/>
      <c r="AD163" s="199"/>
      <c r="AE163" s="199"/>
      <c r="AF163" s="199"/>
      <c r="AG163" s="199"/>
      <c r="AH163" s="199"/>
      <c r="AI163" s="199"/>
      <c r="AJ163" s="199"/>
      <c r="AK163" s="199"/>
      <c r="AL163" s="200"/>
      <c r="AM163" s="200"/>
      <c r="AN163" s="200"/>
      <c r="AO163" s="200"/>
      <c r="AP163" s="200"/>
      <c r="AQ163" s="200"/>
      <c r="AR163" s="200"/>
    </row>
    <row r="164" spans="1:45" x14ac:dyDescent="0.25">
      <c r="B164" s="198"/>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9"/>
      <c r="AA164" s="199"/>
      <c r="AB164" s="199"/>
      <c r="AC164" s="199"/>
      <c r="AD164" s="199"/>
      <c r="AE164" s="199"/>
      <c r="AF164" s="199"/>
      <c r="AG164" s="199"/>
      <c r="AH164" s="199"/>
      <c r="AI164" s="199"/>
      <c r="AJ164" s="199"/>
      <c r="AK164" s="199"/>
      <c r="AL164" s="200"/>
      <c r="AM164" s="200"/>
      <c r="AN164" s="200"/>
      <c r="AO164" s="200"/>
      <c r="AP164" s="200"/>
      <c r="AQ164" s="200"/>
      <c r="AR164" s="200"/>
    </row>
    <row r="165" spans="1:45" x14ac:dyDescent="0.25">
      <c r="B165" s="198"/>
      <c r="C165" s="199"/>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c r="AC165" s="199"/>
      <c r="AD165" s="199"/>
      <c r="AE165" s="199"/>
      <c r="AF165" s="199"/>
      <c r="AG165" s="199"/>
      <c r="AH165" s="199"/>
      <c r="AI165" s="199"/>
      <c r="AJ165" s="199"/>
      <c r="AK165" s="199"/>
      <c r="AL165" s="200"/>
      <c r="AM165" s="200"/>
      <c r="AN165" s="200"/>
      <c r="AO165" s="200"/>
      <c r="AP165" s="200"/>
      <c r="AQ165" s="200"/>
      <c r="AR165" s="200"/>
    </row>
    <row r="166" spans="1:45" x14ac:dyDescent="0.25">
      <c r="B166" s="198"/>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c r="AL166" s="200"/>
      <c r="AM166" s="200"/>
      <c r="AN166" s="200"/>
      <c r="AO166" s="200"/>
      <c r="AP166" s="200"/>
      <c r="AQ166" s="200"/>
      <c r="AR166" s="200"/>
    </row>
    <row r="167" spans="1:45" x14ac:dyDescent="0.25">
      <c r="B167" s="198"/>
      <c r="C167" s="199"/>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c r="AA167" s="199"/>
      <c r="AB167" s="199"/>
      <c r="AC167" s="199"/>
      <c r="AD167" s="199"/>
      <c r="AE167" s="199"/>
      <c r="AF167" s="199"/>
      <c r="AG167" s="199"/>
      <c r="AH167" s="199"/>
      <c r="AI167" s="199"/>
      <c r="AJ167" s="199"/>
      <c r="AK167" s="199"/>
      <c r="AL167" s="200"/>
      <c r="AM167" s="200"/>
      <c r="AN167" s="200"/>
      <c r="AO167" s="200"/>
      <c r="AP167" s="200"/>
      <c r="AQ167" s="200"/>
      <c r="AR167" s="200"/>
    </row>
    <row r="168" spans="1:45" x14ac:dyDescent="0.25">
      <c r="B168" s="198"/>
      <c r="C168" s="199"/>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199"/>
      <c r="AL168" s="200"/>
      <c r="AM168" s="200"/>
      <c r="AN168" s="200"/>
      <c r="AO168" s="200"/>
      <c r="AP168" s="200"/>
      <c r="AQ168" s="200"/>
      <c r="AR168" s="200"/>
    </row>
    <row r="169" spans="1:45" x14ac:dyDescent="0.25">
      <c r="B169" s="198"/>
      <c r="C169" s="199"/>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9"/>
      <c r="AA169" s="199"/>
      <c r="AB169" s="199"/>
      <c r="AC169" s="199"/>
      <c r="AD169" s="199"/>
      <c r="AE169" s="199"/>
      <c r="AF169" s="199"/>
      <c r="AG169" s="199"/>
      <c r="AH169" s="199"/>
      <c r="AI169" s="199"/>
      <c r="AJ169" s="199"/>
      <c r="AK169" s="199"/>
      <c r="AL169" s="200"/>
      <c r="AM169" s="200"/>
      <c r="AN169" s="200"/>
      <c r="AO169" s="200"/>
      <c r="AP169" s="200"/>
      <c r="AQ169" s="200"/>
      <c r="AR169" s="200"/>
    </row>
    <row r="170" spans="1:45" x14ac:dyDescent="0.25">
      <c r="B170" s="198"/>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200"/>
      <c r="AM170" s="200"/>
      <c r="AN170" s="200"/>
      <c r="AO170" s="200"/>
      <c r="AP170" s="200"/>
      <c r="AQ170" s="200"/>
      <c r="AR170" s="200"/>
    </row>
    <row r="171" spans="1:45" x14ac:dyDescent="0.25">
      <c r="B171" s="198"/>
      <c r="C171" s="199"/>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200"/>
      <c r="AM171" s="200"/>
      <c r="AN171" s="200"/>
      <c r="AO171" s="200"/>
      <c r="AP171" s="200"/>
      <c r="AQ171" s="200"/>
      <c r="AR171" s="200"/>
    </row>
    <row r="172" spans="1:45" x14ac:dyDescent="0.25">
      <c r="B172" s="198"/>
      <c r="C172" s="199"/>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200"/>
      <c r="AM172" s="200"/>
      <c r="AN172" s="200"/>
      <c r="AO172" s="200"/>
      <c r="AP172" s="200"/>
      <c r="AQ172" s="200"/>
      <c r="AR172" s="200"/>
    </row>
    <row r="173" spans="1:45" x14ac:dyDescent="0.25">
      <c r="B173" s="198"/>
      <c r="C173" s="199"/>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199"/>
      <c r="AL173" s="200"/>
      <c r="AM173" s="200"/>
      <c r="AN173" s="200"/>
      <c r="AO173" s="200"/>
      <c r="AP173" s="200"/>
      <c r="AQ173" s="200"/>
      <c r="AR173" s="200"/>
    </row>
    <row r="174" spans="1:45" x14ac:dyDescent="0.25">
      <c r="B174" s="198"/>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9"/>
      <c r="AL174" s="200"/>
      <c r="AM174" s="200"/>
      <c r="AN174" s="200"/>
      <c r="AO174" s="200"/>
      <c r="AP174" s="200"/>
      <c r="AQ174" s="200"/>
      <c r="AR174" s="200"/>
    </row>
    <row r="175" spans="1:45" x14ac:dyDescent="0.25">
      <c r="B175" s="198"/>
      <c r="C175" s="199"/>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200"/>
      <c r="AM175" s="200"/>
      <c r="AN175" s="200"/>
      <c r="AO175" s="200"/>
      <c r="AP175" s="200"/>
      <c r="AQ175" s="200"/>
      <c r="AR175" s="200"/>
    </row>
    <row r="176" spans="1:45" x14ac:dyDescent="0.25">
      <c r="B176" s="198"/>
      <c r="C176" s="199"/>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200"/>
      <c r="AM176" s="200"/>
      <c r="AN176" s="200"/>
      <c r="AO176" s="200"/>
      <c r="AP176" s="200"/>
      <c r="AQ176" s="200"/>
      <c r="AR176" s="200"/>
    </row>
    <row r="177" spans="2:44" x14ac:dyDescent="0.25">
      <c r="B177" s="198"/>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200"/>
      <c r="AM177" s="200"/>
      <c r="AN177" s="200"/>
      <c r="AO177" s="200"/>
      <c r="AP177" s="200"/>
      <c r="AQ177" s="200"/>
      <c r="AR177" s="200"/>
    </row>
    <row r="178" spans="2:44" x14ac:dyDescent="0.25">
      <c r="B178" s="198"/>
      <c r="C178" s="199"/>
      <c r="D178" s="199"/>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200"/>
      <c r="AM178" s="200"/>
      <c r="AN178" s="200"/>
      <c r="AO178" s="200"/>
      <c r="AP178" s="200"/>
      <c r="AQ178" s="200"/>
      <c r="AR178" s="200"/>
    </row>
    <row r="179" spans="2:44" x14ac:dyDescent="0.25">
      <c r="B179" s="198"/>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200"/>
      <c r="AM179" s="200"/>
      <c r="AN179" s="200"/>
      <c r="AO179" s="200"/>
      <c r="AP179" s="200"/>
      <c r="AQ179" s="200"/>
      <c r="AR179" s="200"/>
    </row>
    <row r="180" spans="2:44" x14ac:dyDescent="0.25">
      <c r="B180" s="198"/>
      <c r="C180" s="199"/>
      <c r="D180" s="199"/>
      <c r="E180" s="199"/>
      <c r="F180" s="199"/>
      <c r="G180" s="199"/>
      <c r="H180" s="199"/>
      <c r="I180" s="199"/>
      <c r="J180" s="199"/>
      <c r="K180" s="199"/>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199"/>
      <c r="AI180" s="199"/>
      <c r="AJ180" s="199"/>
      <c r="AK180" s="199"/>
      <c r="AL180" s="200"/>
      <c r="AM180" s="200"/>
      <c r="AN180" s="200"/>
      <c r="AO180" s="200"/>
      <c r="AP180" s="200"/>
      <c r="AQ180" s="200"/>
      <c r="AR180" s="200"/>
    </row>
    <row r="181" spans="2:44" x14ac:dyDescent="0.25">
      <c r="B181" s="198"/>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199"/>
      <c r="AI181" s="199"/>
      <c r="AJ181" s="199"/>
      <c r="AK181" s="199"/>
      <c r="AL181" s="200"/>
      <c r="AM181" s="200"/>
      <c r="AN181" s="200"/>
      <c r="AO181" s="200"/>
      <c r="AP181" s="200"/>
      <c r="AQ181" s="200"/>
      <c r="AR181" s="200"/>
    </row>
    <row r="182" spans="2:44" x14ac:dyDescent="0.25">
      <c r="B182" s="198"/>
      <c r="C182" s="199"/>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200"/>
      <c r="AM182" s="200"/>
      <c r="AN182" s="200"/>
      <c r="AO182" s="200"/>
      <c r="AP182" s="200"/>
      <c r="AQ182" s="200"/>
      <c r="AR182" s="200"/>
    </row>
    <row r="183" spans="2:44" x14ac:dyDescent="0.25">
      <c r="B183" s="198"/>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200"/>
      <c r="AM183" s="200"/>
      <c r="AN183" s="200"/>
      <c r="AO183" s="200"/>
      <c r="AP183" s="200"/>
      <c r="AQ183" s="200"/>
      <c r="AR183" s="200"/>
    </row>
    <row r="184" spans="2:44" x14ac:dyDescent="0.25">
      <c r="B184" s="198"/>
      <c r="C184" s="199"/>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200"/>
      <c r="AM184" s="200"/>
      <c r="AN184" s="200"/>
      <c r="AO184" s="200"/>
      <c r="AP184" s="200"/>
      <c r="AQ184" s="200"/>
      <c r="AR184" s="200"/>
    </row>
    <row r="185" spans="2:44" x14ac:dyDescent="0.25">
      <c r="B185" s="198"/>
      <c r="C185" s="199"/>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9"/>
      <c r="AA185" s="199"/>
      <c r="AB185" s="199"/>
      <c r="AC185" s="199"/>
      <c r="AD185" s="199"/>
      <c r="AE185" s="199"/>
      <c r="AF185" s="199"/>
      <c r="AG185" s="199"/>
      <c r="AH185" s="199"/>
      <c r="AI185" s="199"/>
      <c r="AJ185" s="199"/>
      <c r="AK185" s="199"/>
      <c r="AL185" s="200"/>
      <c r="AM185" s="200"/>
      <c r="AN185" s="200"/>
      <c r="AO185" s="200"/>
      <c r="AP185" s="200"/>
      <c r="AQ185" s="200"/>
      <c r="AR185" s="200"/>
    </row>
    <row r="186" spans="2:44" x14ac:dyDescent="0.25">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row>
    <row r="187" spans="2:44" x14ac:dyDescent="0.25">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row>
    <row r="188" spans="2:44" x14ac:dyDescent="0.25">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row>
    <row r="189" spans="2:44" x14ac:dyDescent="0.25">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row>
    <row r="190" spans="2:44" x14ac:dyDescent="0.25">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row>
    <row r="191" spans="2:44" x14ac:dyDescent="0.25">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row>
    <row r="192" spans="2:44" x14ac:dyDescent="0.25">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row>
    <row r="193" spans="2:44" x14ac:dyDescent="0.25">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row>
    <row r="194" spans="2:44" x14ac:dyDescent="0.25">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row>
    <row r="195" spans="2:44" x14ac:dyDescent="0.25">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row>
    <row r="196" spans="2:44" x14ac:dyDescent="0.25">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row>
    <row r="197" spans="2:44" x14ac:dyDescent="0.25">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row>
    <row r="198" spans="2:44" x14ac:dyDescent="0.25">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row>
    <row r="199" spans="2:44" x14ac:dyDescent="0.25">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row>
    <row r="200" spans="2:44" x14ac:dyDescent="0.25">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row>
    <row r="201" spans="2:44" x14ac:dyDescent="0.25">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row>
    <row r="202" spans="2:44" x14ac:dyDescent="0.25">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row>
    <row r="203" spans="2:44" x14ac:dyDescent="0.25">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row>
    <row r="204" spans="2:44" x14ac:dyDescent="0.25">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row>
    <row r="205" spans="2:44" x14ac:dyDescent="0.25">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row>
    <row r="206" spans="2:44" x14ac:dyDescent="0.25">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row>
    <row r="207" spans="2:44" x14ac:dyDescent="0.25">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row>
    <row r="208" spans="2:44" x14ac:dyDescent="0.25">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row>
    <row r="209" spans="2:44" x14ac:dyDescent="0.25">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row>
    <row r="210" spans="2:44" x14ac:dyDescent="0.25">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row>
    <row r="211" spans="2:44" x14ac:dyDescent="0.25">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row>
    <row r="212" spans="2:44" x14ac:dyDescent="0.25">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row>
    <row r="213" spans="2:44" x14ac:dyDescent="0.25">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row>
    <row r="214" spans="2:44" x14ac:dyDescent="0.25">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c r="AQ214" s="200"/>
      <c r="AR214" s="200"/>
    </row>
    <row r="215" spans="2:44" x14ac:dyDescent="0.25">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row>
    <row r="216" spans="2:44" x14ac:dyDescent="0.25">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row>
    <row r="217" spans="2:44" x14ac:dyDescent="0.25">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row>
    <row r="218" spans="2:44" x14ac:dyDescent="0.25">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row>
    <row r="219" spans="2:44" x14ac:dyDescent="0.25">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row>
    <row r="220" spans="2:44" x14ac:dyDescent="0.25">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row>
    <row r="221" spans="2:44" x14ac:dyDescent="0.25">
      <c r="B221" s="200"/>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row>
    <row r="222" spans="2:44" x14ac:dyDescent="0.25">
      <c r="B222" s="200"/>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row>
    <row r="223" spans="2:44" x14ac:dyDescent="0.25">
      <c r="B223" s="200"/>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row>
    <row r="224" spans="2:44" x14ac:dyDescent="0.25">
      <c r="B224" s="200"/>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00"/>
      <c r="AL224" s="200"/>
      <c r="AM224" s="200"/>
      <c r="AN224" s="200"/>
      <c r="AO224" s="200"/>
      <c r="AP224" s="200"/>
      <c r="AQ224" s="200"/>
      <c r="AR224" s="200"/>
    </row>
  </sheetData>
  <mergeCells count="1">
    <mergeCell ref="A2:B2"/>
  </mergeCells>
  <conditionalFormatting sqref="BL5:BL82">
    <cfRule type="containsText" dxfId="0" priority="1" stopIfTrue="1" operator="containsText" text="fa">
      <formula>NOT(ISERROR(SEARCH("fa",BL5)))</formula>
    </cfRule>
  </conditionalFormatting>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P224"/>
  <sheetViews>
    <sheetView zoomScale="70" zoomScaleNormal="70" workbookViewId="0">
      <pane xSplit="2" ySplit="4" topLeftCell="K73" activePane="bottomRight" state="frozen"/>
      <selection pane="topRight" activeCell="C1" sqref="C1"/>
      <selection pane="bottomLeft" activeCell="A5" sqref="A5"/>
      <selection pane="bottomRight" activeCell="B94" sqref="B94:B107"/>
    </sheetView>
  </sheetViews>
  <sheetFormatPr defaultRowHeight="13.2" x14ac:dyDescent="0.25"/>
  <cols>
    <col min="1" max="1" width="4.109375" customWidth="1"/>
    <col min="2" max="2" width="17" customWidth="1"/>
    <col min="4" max="4" width="4.109375" customWidth="1"/>
    <col min="5" max="5" width="8.44140625" customWidth="1"/>
    <col min="6" max="6" width="4.44140625" customWidth="1"/>
    <col min="7" max="14" width="6.33203125" customWidth="1"/>
    <col min="15" max="15" width="8.88671875" customWidth="1"/>
    <col min="16" max="16" width="4.44140625" customWidth="1"/>
    <col min="17" max="17" width="8.33203125" customWidth="1"/>
    <col min="18" max="18" width="4.44140625" customWidth="1"/>
    <col min="19" max="19" width="8.33203125" customWidth="1"/>
    <col min="20" max="20" width="4.44140625" customWidth="1"/>
    <col min="21" max="21" width="8.5546875" customWidth="1"/>
    <col min="22" max="22" width="4.44140625" customWidth="1"/>
    <col min="23" max="23" width="8.88671875" customWidth="1"/>
    <col min="24" max="24" width="4.6640625" customWidth="1"/>
    <col min="25" max="25" width="8.6640625" customWidth="1"/>
    <col min="26" max="26" width="4.33203125" customWidth="1"/>
    <col min="27" max="30" width="5.44140625" customWidth="1"/>
    <col min="234" max="234" width="4.109375" customWidth="1"/>
    <col min="235" max="235" width="17" customWidth="1"/>
    <col min="237" max="237" width="4.109375" customWidth="1"/>
    <col min="238" max="238" width="4.5546875" customWidth="1"/>
    <col min="239" max="239" width="8.44140625" customWidth="1"/>
    <col min="240" max="240" width="4.44140625" customWidth="1"/>
    <col min="241" max="253" width="6.33203125" customWidth="1"/>
    <col min="254" max="254" width="8.88671875" customWidth="1"/>
    <col min="255" max="255" width="4.44140625" customWidth="1"/>
    <col min="256" max="256" width="5" customWidth="1"/>
    <col min="257" max="257" width="8.33203125" customWidth="1"/>
    <col min="258" max="258" width="4.44140625" customWidth="1"/>
    <col min="259" max="259" width="6.33203125" customWidth="1"/>
    <col min="260" max="260" width="8.33203125" customWidth="1"/>
    <col min="261" max="261" width="4.44140625" customWidth="1"/>
    <col min="262" max="262" width="6" customWidth="1"/>
    <col min="263" max="263" width="8.5546875" customWidth="1"/>
    <col min="264" max="264" width="4.44140625" customWidth="1"/>
    <col min="265" max="265" width="6.44140625" customWidth="1"/>
    <col min="266" max="266" width="8.88671875" customWidth="1"/>
    <col min="267" max="267" width="4.6640625" customWidth="1"/>
    <col min="268" max="268" width="6.6640625" customWidth="1"/>
    <col min="269" max="269" width="8.6640625" customWidth="1"/>
    <col min="270" max="270" width="4.33203125" customWidth="1"/>
    <col min="271" max="277" width="5.44140625" customWidth="1"/>
    <col min="490" max="490" width="4.109375" customWidth="1"/>
    <col min="491" max="491" width="17" customWidth="1"/>
    <col min="493" max="493" width="4.109375" customWidth="1"/>
    <col min="494" max="494" width="4.5546875" customWidth="1"/>
    <col min="495" max="495" width="8.44140625" customWidth="1"/>
    <col min="496" max="496" width="4.44140625" customWidth="1"/>
    <col min="497" max="509" width="6.33203125" customWidth="1"/>
    <col min="510" max="510" width="8.88671875" customWidth="1"/>
    <col min="511" max="511" width="4.44140625" customWidth="1"/>
    <col min="512" max="512" width="5" customWidth="1"/>
    <col min="513" max="513" width="8.33203125" customWidth="1"/>
    <col min="514" max="514" width="4.44140625" customWidth="1"/>
    <col min="515" max="515" width="6.33203125" customWidth="1"/>
    <col min="516" max="516" width="8.33203125" customWidth="1"/>
    <col min="517" max="517" width="4.44140625" customWidth="1"/>
    <col min="518" max="518" width="6" customWidth="1"/>
    <col min="519" max="519" width="8.5546875" customWidth="1"/>
    <col min="520" max="520" width="4.44140625" customWidth="1"/>
    <col min="521" max="521" width="6.44140625" customWidth="1"/>
    <col min="522" max="522" width="8.88671875" customWidth="1"/>
    <col min="523" max="523" width="4.6640625" customWidth="1"/>
    <col min="524" max="524" width="6.6640625" customWidth="1"/>
    <col min="525" max="525" width="8.6640625" customWidth="1"/>
    <col min="526" max="526" width="4.33203125" customWidth="1"/>
    <col min="527" max="533" width="5.44140625" customWidth="1"/>
    <col min="746" max="746" width="4.109375" customWidth="1"/>
    <col min="747" max="747" width="17" customWidth="1"/>
    <col min="749" max="749" width="4.109375" customWidth="1"/>
    <col min="750" max="750" width="4.5546875" customWidth="1"/>
    <col min="751" max="751" width="8.44140625" customWidth="1"/>
    <col min="752" max="752" width="4.44140625" customWidth="1"/>
    <col min="753" max="765" width="6.33203125" customWidth="1"/>
    <col min="766" max="766" width="8.88671875" customWidth="1"/>
    <col min="767" max="767" width="4.44140625" customWidth="1"/>
    <col min="768" max="768" width="5" customWidth="1"/>
    <col min="769" max="769" width="8.33203125" customWidth="1"/>
    <col min="770" max="770" width="4.44140625" customWidth="1"/>
    <col min="771" max="771" width="6.33203125" customWidth="1"/>
    <col min="772" max="772" width="8.33203125" customWidth="1"/>
    <col min="773" max="773" width="4.44140625" customWidth="1"/>
    <col min="774" max="774" width="6" customWidth="1"/>
    <col min="775" max="775" width="8.5546875" customWidth="1"/>
    <col min="776" max="776" width="4.44140625" customWidth="1"/>
    <col min="777" max="777" width="6.44140625" customWidth="1"/>
    <col min="778" max="778" width="8.88671875" customWidth="1"/>
    <col min="779" max="779" width="4.6640625" customWidth="1"/>
    <col min="780" max="780" width="6.6640625" customWidth="1"/>
    <col min="781" max="781" width="8.6640625" customWidth="1"/>
    <col min="782" max="782" width="4.33203125" customWidth="1"/>
    <col min="783" max="789" width="5.44140625" customWidth="1"/>
    <col min="1002" max="1002" width="4.109375" customWidth="1"/>
    <col min="1003" max="1003" width="17" customWidth="1"/>
    <col min="1005" max="1005" width="4.109375" customWidth="1"/>
    <col min="1006" max="1006" width="4.5546875" customWidth="1"/>
    <col min="1007" max="1007" width="8.44140625" customWidth="1"/>
    <col min="1008" max="1008" width="4.44140625" customWidth="1"/>
    <col min="1009" max="1021" width="6.33203125" customWidth="1"/>
    <col min="1022" max="1022" width="8.88671875" customWidth="1"/>
    <col min="1023" max="1023" width="4.44140625" customWidth="1"/>
    <col min="1024" max="1024" width="5" customWidth="1"/>
    <col min="1025" max="1025" width="8.33203125" customWidth="1"/>
    <col min="1026" max="1026" width="4.44140625" customWidth="1"/>
    <col min="1027" max="1027" width="6.33203125" customWidth="1"/>
    <col min="1028" max="1028" width="8.33203125" customWidth="1"/>
    <col min="1029" max="1029" width="4.44140625" customWidth="1"/>
    <col min="1030" max="1030" width="6" customWidth="1"/>
    <col min="1031" max="1031" width="8.5546875" customWidth="1"/>
    <col min="1032" max="1032" width="4.44140625" customWidth="1"/>
    <col min="1033" max="1033" width="6.44140625" customWidth="1"/>
    <col min="1034" max="1034" width="8.88671875" customWidth="1"/>
    <col min="1035" max="1035" width="4.6640625" customWidth="1"/>
    <col min="1036" max="1036" width="6.6640625" customWidth="1"/>
    <col min="1037" max="1037" width="8.6640625" customWidth="1"/>
    <col min="1038" max="1038" width="4.33203125" customWidth="1"/>
    <col min="1039" max="1045" width="5.44140625" customWidth="1"/>
    <col min="1258" max="1258" width="4.109375" customWidth="1"/>
    <col min="1259" max="1259" width="17" customWidth="1"/>
    <col min="1261" max="1261" width="4.109375" customWidth="1"/>
    <col min="1262" max="1262" width="4.5546875" customWidth="1"/>
    <col min="1263" max="1263" width="8.44140625" customWidth="1"/>
    <col min="1264" max="1264" width="4.44140625" customWidth="1"/>
    <col min="1265" max="1277" width="6.33203125" customWidth="1"/>
    <col min="1278" max="1278" width="8.88671875" customWidth="1"/>
    <col min="1279" max="1279" width="4.44140625" customWidth="1"/>
    <col min="1280" max="1280" width="5" customWidth="1"/>
    <col min="1281" max="1281" width="8.33203125" customWidth="1"/>
    <col min="1282" max="1282" width="4.44140625" customWidth="1"/>
    <col min="1283" max="1283" width="6.33203125" customWidth="1"/>
    <col min="1284" max="1284" width="8.33203125" customWidth="1"/>
    <col min="1285" max="1285" width="4.44140625" customWidth="1"/>
    <col min="1286" max="1286" width="6" customWidth="1"/>
    <col min="1287" max="1287" width="8.5546875" customWidth="1"/>
    <col min="1288" max="1288" width="4.44140625" customWidth="1"/>
    <col min="1289" max="1289" width="6.44140625" customWidth="1"/>
    <col min="1290" max="1290" width="8.88671875" customWidth="1"/>
    <col min="1291" max="1291" width="4.6640625" customWidth="1"/>
    <col min="1292" max="1292" width="6.6640625" customWidth="1"/>
    <col min="1293" max="1293" width="8.6640625" customWidth="1"/>
    <col min="1294" max="1294" width="4.33203125" customWidth="1"/>
    <col min="1295" max="1301" width="5.44140625" customWidth="1"/>
    <col min="1514" max="1514" width="4.109375" customWidth="1"/>
    <col min="1515" max="1515" width="17" customWidth="1"/>
    <col min="1517" max="1517" width="4.109375" customWidth="1"/>
    <col min="1518" max="1518" width="4.5546875" customWidth="1"/>
    <col min="1519" max="1519" width="8.44140625" customWidth="1"/>
    <col min="1520" max="1520" width="4.44140625" customWidth="1"/>
    <col min="1521" max="1533" width="6.33203125" customWidth="1"/>
    <col min="1534" max="1534" width="8.88671875" customWidth="1"/>
    <col min="1535" max="1535" width="4.44140625" customWidth="1"/>
    <col min="1536" max="1536" width="5" customWidth="1"/>
    <col min="1537" max="1537" width="8.33203125" customWidth="1"/>
    <col min="1538" max="1538" width="4.44140625" customWidth="1"/>
    <col min="1539" max="1539" width="6.33203125" customWidth="1"/>
    <col min="1540" max="1540" width="8.33203125" customWidth="1"/>
    <col min="1541" max="1541" width="4.44140625" customWidth="1"/>
    <col min="1542" max="1542" width="6" customWidth="1"/>
    <col min="1543" max="1543" width="8.5546875" customWidth="1"/>
    <col min="1544" max="1544" width="4.44140625" customWidth="1"/>
    <col min="1545" max="1545" width="6.44140625" customWidth="1"/>
    <col min="1546" max="1546" width="8.88671875" customWidth="1"/>
    <col min="1547" max="1547" width="4.6640625" customWidth="1"/>
    <col min="1548" max="1548" width="6.6640625" customWidth="1"/>
    <col min="1549" max="1549" width="8.6640625" customWidth="1"/>
    <col min="1550" max="1550" width="4.33203125" customWidth="1"/>
    <col min="1551" max="1557" width="5.44140625" customWidth="1"/>
    <col min="1770" max="1770" width="4.109375" customWidth="1"/>
    <col min="1771" max="1771" width="17" customWidth="1"/>
    <col min="1773" max="1773" width="4.109375" customWidth="1"/>
    <col min="1774" max="1774" width="4.5546875" customWidth="1"/>
    <col min="1775" max="1775" width="8.44140625" customWidth="1"/>
    <col min="1776" max="1776" width="4.44140625" customWidth="1"/>
    <col min="1777" max="1789" width="6.33203125" customWidth="1"/>
    <col min="1790" max="1790" width="8.88671875" customWidth="1"/>
    <col min="1791" max="1791" width="4.44140625" customWidth="1"/>
    <col min="1792" max="1792" width="5" customWidth="1"/>
    <col min="1793" max="1793" width="8.33203125" customWidth="1"/>
    <col min="1794" max="1794" width="4.44140625" customWidth="1"/>
    <col min="1795" max="1795" width="6.33203125" customWidth="1"/>
    <col min="1796" max="1796" width="8.33203125" customWidth="1"/>
    <col min="1797" max="1797" width="4.44140625" customWidth="1"/>
    <col min="1798" max="1798" width="6" customWidth="1"/>
    <col min="1799" max="1799" width="8.5546875" customWidth="1"/>
    <col min="1800" max="1800" width="4.44140625" customWidth="1"/>
    <col min="1801" max="1801" width="6.44140625" customWidth="1"/>
    <col min="1802" max="1802" width="8.88671875" customWidth="1"/>
    <col min="1803" max="1803" width="4.6640625" customWidth="1"/>
    <col min="1804" max="1804" width="6.6640625" customWidth="1"/>
    <col min="1805" max="1805" width="8.6640625" customWidth="1"/>
    <col min="1806" max="1806" width="4.33203125" customWidth="1"/>
    <col min="1807" max="1813" width="5.44140625" customWidth="1"/>
    <col min="2026" max="2026" width="4.109375" customWidth="1"/>
    <col min="2027" max="2027" width="17" customWidth="1"/>
    <col min="2029" max="2029" width="4.109375" customWidth="1"/>
    <col min="2030" max="2030" width="4.5546875" customWidth="1"/>
    <col min="2031" max="2031" width="8.44140625" customWidth="1"/>
    <col min="2032" max="2032" width="4.44140625" customWidth="1"/>
    <col min="2033" max="2045" width="6.33203125" customWidth="1"/>
    <col min="2046" max="2046" width="8.88671875" customWidth="1"/>
    <col min="2047" max="2047" width="4.44140625" customWidth="1"/>
    <col min="2048" max="2048" width="5" customWidth="1"/>
    <col min="2049" max="2049" width="8.33203125" customWidth="1"/>
    <col min="2050" max="2050" width="4.44140625" customWidth="1"/>
    <col min="2051" max="2051" width="6.33203125" customWidth="1"/>
    <col min="2052" max="2052" width="8.33203125" customWidth="1"/>
    <col min="2053" max="2053" width="4.44140625" customWidth="1"/>
    <col min="2054" max="2054" width="6" customWidth="1"/>
    <col min="2055" max="2055" width="8.5546875" customWidth="1"/>
    <col min="2056" max="2056" width="4.44140625" customWidth="1"/>
    <col min="2057" max="2057" width="6.44140625" customWidth="1"/>
    <col min="2058" max="2058" width="8.88671875" customWidth="1"/>
    <col min="2059" max="2059" width="4.6640625" customWidth="1"/>
    <col min="2060" max="2060" width="6.6640625" customWidth="1"/>
    <col min="2061" max="2061" width="8.6640625" customWidth="1"/>
    <col min="2062" max="2062" width="4.33203125" customWidth="1"/>
    <col min="2063" max="2069" width="5.44140625" customWidth="1"/>
    <col min="2282" max="2282" width="4.109375" customWidth="1"/>
    <col min="2283" max="2283" width="17" customWidth="1"/>
    <col min="2285" max="2285" width="4.109375" customWidth="1"/>
    <col min="2286" max="2286" width="4.5546875" customWidth="1"/>
    <col min="2287" max="2287" width="8.44140625" customWidth="1"/>
    <col min="2288" max="2288" width="4.44140625" customWidth="1"/>
    <col min="2289" max="2301" width="6.33203125" customWidth="1"/>
    <col min="2302" max="2302" width="8.88671875" customWidth="1"/>
    <col min="2303" max="2303" width="4.44140625" customWidth="1"/>
    <col min="2304" max="2304" width="5" customWidth="1"/>
    <col min="2305" max="2305" width="8.33203125" customWidth="1"/>
    <col min="2306" max="2306" width="4.44140625" customWidth="1"/>
    <col min="2307" max="2307" width="6.33203125" customWidth="1"/>
    <col min="2308" max="2308" width="8.33203125" customWidth="1"/>
    <col min="2309" max="2309" width="4.44140625" customWidth="1"/>
    <col min="2310" max="2310" width="6" customWidth="1"/>
    <col min="2311" max="2311" width="8.5546875" customWidth="1"/>
    <col min="2312" max="2312" width="4.44140625" customWidth="1"/>
    <col min="2313" max="2313" width="6.44140625" customWidth="1"/>
    <col min="2314" max="2314" width="8.88671875" customWidth="1"/>
    <col min="2315" max="2315" width="4.6640625" customWidth="1"/>
    <col min="2316" max="2316" width="6.6640625" customWidth="1"/>
    <col min="2317" max="2317" width="8.6640625" customWidth="1"/>
    <col min="2318" max="2318" width="4.33203125" customWidth="1"/>
    <col min="2319" max="2325" width="5.44140625" customWidth="1"/>
    <col min="2538" max="2538" width="4.109375" customWidth="1"/>
    <col min="2539" max="2539" width="17" customWidth="1"/>
    <col min="2541" max="2541" width="4.109375" customWidth="1"/>
    <col min="2542" max="2542" width="4.5546875" customWidth="1"/>
    <col min="2543" max="2543" width="8.44140625" customWidth="1"/>
    <col min="2544" max="2544" width="4.44140625" customWidth="1"/>
    <col min="2545" max="2557" width="6.33203125" customWidth="1"/>
    <col min="2558" max="2558" width="8.88671875" customWidth="1"/>
    <col min="2559" max="2559" width="4.44140625" customWidth="1"/>
    <col min="2560" max="2560" width="5" customWidth="1"/>
    <col min="2561" max="2561" width="8.33203125" customWidth="1"/>
    <col min="2562" max="2562" width="4.44140625" customWidth="1"/>
    <col min="2563" max="2563" width="6.33203125" customWidth="1"/>
    <col min="2564" max="2564" width="8.33203125" customWidth="1"/>
    <col min="2565" max="2565" width="4.44140625" customWidth="1"/>
    <col min="2566" max="2566" width="6" customWidth="1"/>
    <col min="2567" max="2567" width="8.5546875" customWidth="1"/>
    <col min="2568" max="2568" width="4.44140625" customWidth="1"/>
    <col min="2569" max="2569" width="6.44140625" customWidth="1"/>
    <col min="2570" max="2570" width="8.88671875" customWidth="1"/>
    <col min="2571" max="2571" width="4.6640625" customWidth="1"/>
    <col min="2572" max="2572" width="6.6640625" customWidth="1"/>
    <col min="2573" max="2573" width="8.6640625" customWidth="1"/>
    <col min="2574" max="2574" width="4.33203125" customWidth="1"/>
    <col min="2575" max="2581" width="5.44140625" customWidth="1"/>
    <col min="2794" max="2794" width="4.109375" customWidth="1"/>
    <col min="2795" max="2795" width="17" customWidth="1"/>
    <col min="2797" max="2797" width="4.109375" customWidth="1"/>
    <col min="2798" max="2798" width="4.5546875" customWidth="1"/>
    <col min="2799" max="2799" width="8.44140625" customWidth="1"/>
    <col min="2800" max="2800" width="4.44140625" customWidth="1"/>
    <col min="2801" max="2813" width="6.33203125" customWidth="1"/>
    <col min="2814" max="2814" width="8.88671875" customWidth="1"/>
    <col min="2815" max="2815" width="4.44140625" customWidth="1"/>
    <col min="2816" max="2816" width="5" customWidth="1"/>
    <col min="2817" max="2817" width="8.33203125" customWidth="1"/>
    <col min="2818" max="2818" width="4.44140625" customWidth="1"/>
    <col min="2819" max="2819" width="6.33203125" customWidth="1"/>
    <col min="2820" max="2820" width="8.33203125" customWidth="1"/>
    <col min="2821" max="2821" width="4.44140625" customWidth="1"/>
    <col min="2822" max="2822" width="6" customWidth="1"/>
    <col min="2823" max="2823" width="8.5546875" customWidth="1"/>
    <col min="2824" max="2824" width="4.44140625" customWidth="1"/>
    <col min="2825" max="2825" width="6.44140625" customWidth="1"/>
    <col min="2826" max="2826" width="8.88671875" customWidth="1"/>
    <col min="2827" max="2827" width="4.6640625" customWidth="1"/>
    <col min="2828" max="2828" width="6.6640625" customWidth="1"/>
    <col min="2829" max="2829" width="8.6640625" customWidth="1"/>
    <col min="2830" max="2830" width="4.33203125" customWidth="1"/>
    <col min="2831" max="2837" width="5.44140625" customWidth="1"/>
    <col min="3050" max="3050" width="4.109375" customWidth="1"/>
    <col min="3051" max="3051" width="17" customWidth="1"/>
    <col min="3053" max="3053" width="4.109375" customWidth="1"/>
    <col min="3054" max="3054" width="4.5546875" customWidth="1"/>
    <col min="3055" max="3055" width="8.44140625" customWidth="1"/>
    <col min="3056" max="3056" width="4.44140625" customWidth="1"/>
    <col min="3057" max="3069" width="6.33203125" customWidth="1"/>
    <col min="3070" max="3070" width="8.88671875" customWidth="1"/>
    <col min="3071" max="3071" width="4.44140625" customWidth="1"/>
    <col min="3072" max="3072" width="5" customWidth="1"/>
    <col min="3073" max="3073" width="8.33203125" customWidth="1"/>
    <col min="3074" max="3074" width="4.44140625" customWidth="1"/>
    <col min="3075" max="3075" width="6.33203125" customWidth="1"/>
    <col min="3076" max="3076" width="8.33203125" customWidth="1"/>
    <col min="3077" max="3077" width="4.44140625" customWidth="1"/>
    <col min="3078" max="3078" width="6" customWidth="1"/>
    <col min="3079" max="3079" width="8.5546875" customWidth="1"/>
    <col min="3080" max="3080" width="4.44140625" customWidth="1"/>
    <col min="3081" max="3081" width="6.44140625" customWidth="1"/>
    <col min="3082" max="3082" width="8.88671875" customWidth="1"/>
    <col min="3083" max="3083" width="4.6640625" customWidth="1"/>
    <col min="3084" max="3084" width="6.6640625" customWidth="1"/>
    <col min="3085" max="3085" width="8.6640625" customWidth="1"/>
    <col min="3086" max="3086" width="4.33203125" customWidth="1"/>
    <col min="3087" max="3093" width="5.44140625" customWidth="1"/>
    <col min="3306" max="3306" width="4.109375" customWidth="1"/>
    <col min="3307" max="3307" width="17" customWidth="1"/>
    <col min="3309" max="3309" width="4.109375" customWidth="1"/>
    <col min="3310" max="3310" width="4.5546875" customWidth="1"/>
    <col min="3311" max="3311" width="8.44140625" customWidth="1"/>
    <col min="3312" max="3312" width="4.44140625" customWidth="1"/>
    <col min="3313" max="3325" width="6.33203125" customWidth="1"/>
    <col min="3326" max="3326" width="8.88671875" customWidth="1"/>
    <col min="3327" max="3327" width="4.44140625" customWidth="1"/>
    <col min="3328" max="3328" width="5" customWidth="1"/>
    <col min="3329" max="3329" width="8.33203125" customWidth="1"/>
    <col min="3330" max="3330" width="4.44140625" customWidth="1"/>
    <col min="3331" max="3331" width="6.33203125" customWidth="1"/>
    <col min="3332" max="3332" width="8.33203125" customWidth="1"/>
    <col min="3333" max="3333" width="4.44140625" customWidth="1"/>
    <col min="3334" max="3334" width="6" customWidth="1"/>
    <col min="3335" max="3335" width="8.5546875" customWidth="1"/>
    <col min="3336" max="3336" width="4.44140625" customWidth="1"/>
    <col min="3337" max="3337" width="6.44140625" customWidth="1"/>
    <col min="3338" max="3338" width="8.88671875" customWidth="1"/>
    <col min="3339" max="3339" width="4.6640625" customWidth="1"/>
    <col min="3340" max="3340" width="6.6640625" customWidth="1"/>
    <col min="3341" max="3341" width="8.6640625" customWidth="1"/>
    <col min="3342" max="3342" width="4.33203125" customWidth="1"/>
    <col min="3343" max="3349" width="5.44140625" customWidth="1"/>
    <col min="3562" max="3562" width="4.109375" customWidth="1"/>
    <col min="3563" max="3563" width="17" customWidth="1"/>
    <col min="3565" max="3565" width="4.109375" customWidth="1"/>
    <col min="3566" max="3566" width="4.5546875" customWidth="1"/>
    <col min="3567" max="3567" width="8.44140625" customWidth="1"/>
    <col min="3568" max="3568" width="4.44140625" customWidth="1"/>
    <col min="3569" max="3581" width="6.33203125" customWidth="1"/>
    <col min="3582" max="3582" width="8.88671875" customWidth="1"/>
    <col min="3583" max="3583" width="4.44140625" customWidth="1"/>
    <col min="3584" max="3584" width="5" customWidth="1"/>
    <col min="3585" max="3585" width="8.33203125" customWidth="1"/>
    <col min="3586" max="3586" width="4.44140625" customWidth="1"/>
    <col min="3587" max="3587" width="6.33203125" customWidth="1"/>
    <col min="3588" max="3588" width="8.33203125" customWidth="1"/>
    <col min="3589" max="3589" width="4.44140625" customWidth="1"/>
    <col min="3590" max="3590" width="6" customWidth="1"/>
    <col min="3591" max="3591" width="8.5546875" customWidth="1"/>
    <col min="3592" max="3592" width="4.44140625" customWidth="1"/>
    <col min="3593" max="3593" width="6.44140625" customWidth="1"/>
    <col min="3594" max="3594" width="8.88671875" customWidth="1"/>
    <col min="3595" max="3595" width="4.6640625" customWidth="1"/>
    <col min="3596" max="3596" width="6.6640625" customWidth="1"/>
    <col min="3597" max="3597" width="8.6640625" customWidth="1"/>
    <col min="3598" max="3598" width="4.33203125" customWidth="1"/>
    <col min="3599" max="3605" width="5.44140625" customWidth="1"/>
    <col min="3818" max="3818" width="4.109375" customWidth="1"/>
    <col min="3819" max="3819" width="17" customWidth="1"/>
    <col min="3821" max="3821" width="4.109375" customWidth="1"/>
    <col min="3822" max="3822" width="4.5546875" customWidth="1"/>
    <col min="3823" max="3823" width="8.44140625" customWidth="1"/>
    <col min="3824" max="3824" width="4.44140625" customWidth="1"/>
    <col min="3825" max="3837" width="6.33203125" customWidth="1"/>
    <col min="3838" max="3838" width="8.88671875" customWidth="1"/>
    <col min="3839" max="3839" width="4.44140625" customWidth="1"/>
    <col min="3840" max="3840" width="5" customWidth="1"/>
    <col min="3841" max="3841" width="8.33203125" customWidth="1"/>
    <col min="3842" max="3842" width="4.44140625" customWidth="1"/>
    <col min="3843" max="3843" width="6.33203125" customWidth="1"/>
    <col min="3844" max="3844" width="8.33203125" customWidth="1"/>
    <col min="3845" max="3845" width="4.44140625" customWidth="1"/>
    <col min="3846" max="3846" width="6" customWidth="1"/>
    <col min="3847" max="3847" width="8.5546875" customWidth="1"/>
    <col min="3848" max="3848" width="4.44140625" customWidth="1"/>
    <col min="3849" max="3849" width="6.44140625" customWidth="1"/>
    <col min="3850" max="3850" width="8.88671875" customWidth="1"/>
    <col min="3851" max="3851" width="4.6640625" customWidth="1"/>
    <col min="3852" max="3852" width="6.6640625" customWidth="1"/>
    <col min="3853" max="3853" width="8.6640625" customWidth="1"/>
    <col min="3854" max="3854" width="4.33203125" customWidth="1"/>
    <col min="3855" max="3861" width="5.44140625" customWidth="1"/>
    <col min="4074" max="4074" width="4.109375" customWidth="1"/>
    <col min="4075" max="4075" width="17" customWidth="1"/>
    <col min="4077" max="4077" width="4.109375" customWidth="1"/>
    <col min="4078" max="4078" width="4.5546875" customWidth="1"/>
    <col min="4079" max="4079" width="8.44140625" customWidth="1"/>
    <col min="4080" max="4080" width="4.44140625" customWidth="1"/>
    <col min="4081" max="4093" width="6.33203125" customWidth="1"/>
    <col min="4094" max="4094" width="8.88671875" customWidth="1"/>
    <col min="4095" max="4095" width="4.44140625" customWidth="1"/>
    <col min="4096" max="4096" width="5" customWidth="1"/>
    <col min="4097" max="4097" width="8.33203125" customWidth="1"/>
    <col min="4098" max="4098" width="4.44140625" customWidth="1"/>
    <col min="4099" max="4099" width="6.33203125" customWidth="1"/>
    <col min="4100" max="4100" width="8.33203125" customWidth="1"/>
    <col min="4101" max="4101" width="4.44140625" customWidth="1"/>
    <col min="4102" max="4102" width="6" customWidth="1"/>
    <col min="4103" max="4103" width="8.5546875" customWidth="1"/>
    <col min="4104" max="4104" width="4.44140625" customWidth="1"/>
    <col min="4105" max="4105" width="6.44140625" customWidth="1"/>
    <col min="4106" max="4106" width="8.88671875" customWidth="1"/>
    <col min="4107" max="4107" width="4.6640625" customWidth="1"/>
    <col min="4108" max="4108" width="6.6640625" customWidth="1"/>
    <col min="4109" max="4109" width="8.6640625" customWidth="1"/>
    <col min="4110" max="4110" width="4.33203125" customWidth="1"/>
    <col min="4111" max="4117" width="5.44140625" customWidth="1"/>
    <col min="4330" max="4330" width="4.109375" customWidth="1"/>
    <col min="4331" max="4331" width="17" customWidth="1"/>
    <col min="4333" max="4333" width="4.109375" customWidth="1"/>
    <col min="4334" max="4334" width="4.5546875" customWidth="1"/>
    <col min="4335" max="4335" width="8.44140625" customWidth="1"/>
    <col min="4336" max="4336" width="4.44140625" customWidth="1"/>
    <col min="4337" max="4349" width="6.33203125" customWidth="1"/>
    <col min="4350" max="4350" width="8.88671875" customWidth="1"/>
    <col min="4351" max="4351" width="4.44140625" customWidth="1"/>
    <col min="4352" max="4352" width="5" customWidth="1"/>
    <col min="4353" max="4353" width="8.33203125" customWidth="1"/>
    <col min="4354" max="4354" width="4.44140625" customWidth="1"/>
    <col min="4355" max="4355" width="6.33203125" customWidth="1"/>
    <col min="4356" max="4356" width="8.33203125" customWidth="1"/>
    <col min="4357" max="4357" width="4.44140625" customWidth="1"/>
    <col min="4358" max="4358" width="6" customWidth="1"/>
    <col min="4359" max="4359" width="8.5546875" customWidth="1"/>
    <col min="4360" max="4360" width="4.44140625" customWidth="1"/>
    <col min="4361" max="4361" width="6.44140625" customWidth="1"/>
    <col min="4362" max="4362" width="8.88671875" customWidth="1"/>
    <col min="4363" max="4363" width="4.6640625" customWidth="1"/>
    <col min="4364" max="4364" width="6.6640625" customWidth="1"/>
    <col min="4365" max="4365" width="8.6640625" customWidth="1"/>
    <col min="4366" max="4366" width="4.33203125" customWidth="1"/>
    <col min="4367" max="4373" width="5.44140625" customWidth="1"/>
    <col min="4586" max="4586" width="4.109375" customWidth="1"/>
    <col min="4587" max="4587" width="17" customWidth="1"/>
    <col min="4589" max="4589" width="4.109375" customWidth="1"/>
    <col min="4590" max="4590" width="4.5546875" customWidth="1"/>
    <col min="4591" max="4591" width="8.44140625" customWidth="1"/>
    <col min="4592" max="4592" width="4.44140625" customWidth="1"/>
    <col min="4593" max="4605" width="6.33203125" customWidth="1"/>
    <col min="4606" max="4606" width="8.88671875" customWidth="1"/>
    <col min="4607" max="4607" width="4.44140625" customWidth="1"/>
    <col min="4608" max="4608" width="5" customWidth="1"/>
    <col min="4609" max="4609" width="8.33203125" customWidth="1"/>
    <col min="4610" max="4610" width="4.44140625" customWidth="1"/>
    <col min="4611" max="4611" width="6.33203125" customWidth="1"/>
    <col min="4612" max="4612" width="8.33203125" customWidth="1"/>
    <col min="4613" max="4613" width="4.44140625" customWidth="1"/>
    <col min="4614" max="4614" width="6" customWidth="1"/>
    <col min="4615" max="4615" width="8.5546875" customWidth="1"/>
    <col min="4616" max="4616" width="4.44140625" customWidth="1"/>
    <col min="4617" max="4617" width="6.44140625" customWidth="1"/>
    <col min="4618" max="4618" width="8.88671875" customWidth="1"/>
    <col min="4619" max="4619" width="4.6640625" customWidth="1"/>
    <col min="4620" max="4620" width="6.6640625" customWidth="1"/>
    <col min="4621" max="4621" width="8.6640625" customWidth="1"/>
    <col min="4622" max="4622" width="4.33203125" customWidth="1"/>
    <col min="4623" max="4629" width="5.44140625" customWidth="1"/>
    <col min="4842" max="4842" width="4.109375" customWidth="1"/>
    <col min="4843" max="4843" width="17" customWidth="1"/>
    <col min="4845" max="4845" width="4.109375" customWidth="1"/>
    <col min="4846" max="4846" width="4.5546875" customWidth="1"/>
    <col min="4847" max="4847" width="8.44140625" customWidth="1"/>
    <col min="4848" max="4848" width="4.44140625" customWidth="1"/>
    <col min="4849" max="4861" width="6.33203125" customWidth="1"/>
    <col min="4862" max="4862" width="8.88671875" customWidth="1"/>
    <col min="4863" max="4863" width="4.44140625" customWidth="1"/>
    <col min="4864" max="4864" width="5" customWidth="1"/>
    <col min="4865" max="4865" width="8.33203125" customWidth="1"/>
    <col min="4866" max="4866" width="4.44140625" customWidth="1"/>
    <col min="4867" max="4867" width="6.33203125" customWidth="1"/>
    <col min="4868" max="4868" width="8.33203125" customWidth="1"/>
    <col min="4869" max="4869" width="4.44140625" customWidth="1"/>
    <col min="4870" max="4870" width="6" customWidth="1"/>
    <col min="4871" max="4871" width="8.5546875" customWidth="1"/>
    <col min="4872" max="4872" width="4.44140625" customWidth="1"/>
    <col min="4873" max="4873" width="6.44140625" customWidth="1"/>
    <col min="4874" max="4874" width="8.88671875" customWidth="1"/>
    <col min="4875" max="4875" width="4.6640625" customWidth="1"/>
    <col min="4876" max="4876" width="6.6640625" customWidth="1"/>
    <col min="4877" max="4877" width="8.6640625" customWidth="1"/>
    <col min="4878" max="4878" width="4.33203125" customWidth="1"/>
    <col min="4879" max="4885" width="5.44140625" customWidth="1"/>
    <col min="5098" max="5098" width="4.109375" customWidth="1"/>
    <col min="5099" max="5099" width="17" customWidth="1"/>
    <col min="5101" max="5101" width="4.109375" customWidth="1"/>
    <col min="5102" max="5102" width="4.5546875" customWidth="1"/>
    <col min="5103" max="5103" width="8.44140625" customWidth="1"/>
    <col min="5104" max="5104" width="4.44140625" customWidth="1"/>
    <col min="5105" max="5117" width="6.33203125" customWidth="1"/>
    <col min="5118" max="5118" width="8.88671875" customWidth="1"/>
    <col min="5119" max="5119" width="4.44140625" customWidth="1"/>
    <col min="5120" max="5120" width="5" customWidth="1"/>
    <col min="5121" max="5121" width="8.33203125" customWidth="1"/>
    <col min="5122" max="5122" width="4.44140625" customWidth="1"/>
    <col min="5123" max="5123" width="6.33203125" customWidth="1"/>
    <col min="5124" max="5124" width="8.33203125" customWidth="1"/>
    <col min="5125" max="5125" width="4.44140625" customWidth="1"/>
    <col min="5126" max="5126" width="6" customWidth="1"/>
    <col min="5127" max="5127" width="8.5546875" customWidth="1"/>
    <col min="5128" max="5128" width="4.44140625" customWidth="1"/>
    <col min="5129" max="5129" width="6.44140625" customWidth="1"/>
    <col min="5130" max="5130" width="8.88671875" customWidth="1"/>
    <col min="5131" max="5131" width="4.6640625" customWidth="1"/>
    <col min="5132" max="5132" width="6.6640625" customWidth="1"/>
    <col min="5133" max="5133" width="8.6640625" customWidth="1"/>
    <col min="5134" max="5134" width="4.33203125" customWidth="1"/>
    <col min="5135" max="5141" width="5.44140625" customWidth="1"/>
    <col min="5354" max="5354" width="4.109375" customWidth="1"/>
    <col min="5355" max="5355" width="17" customWidth="1"/>
    <col min="5357" max="5357" width="4.109375" customWidth="1"/>
    <col min="5358" max="5358" width="4.5546875" customWidth="1"/>
    <col min="5359" max="5359" width="8.44140625" customWidth="1"/>
    <col min="5360" max="5360" width="4.44140625" customWidth="1"/>
    <col min="5361" max="5373" width="6.33203125" customWidth="1"/>
    <col min="5374" max="5374" width="8.88671875" customWidth="1"/>
    <col min="5375" max="5375" width="4.44140625" customWidth="1"/>
    <col min="5376" max="5376" width="5" customWidth="1"/>
    <col min="5377" max="5377" width="8.33203125" customWidth="1"/>
    <col min="5378" max="5378" width="4.44140625" customWidth="1"/>
    <col min="5379" max="5379" width="6.33203125" customWidth="1"/>
    <col min="5380" max="5380" width="8.33203125" customWidth="1"/>
    <col min="5381" max="5381" width="4.44140625" customWidth="1"/>
    <col min="5382" max="5382" width="6" customWidth="1"/>
    <col min="5383" max="5383" width="8.5546875" customWidth="1"/>
    <col min="5384" max="5384" width="4.44140625" customWidth="1"/>
    <col min="5385" max="5385" width="6.44140625" customWidth="1"/>
    <col min="5386" max="5386" width="8.88671875" customWidth="1"/>
    <col min="5387" max="5387" width="4.6640625" customWidth="1"/>
    <col min="5388" max="5388" width="6.6640625" customWidth="1"/>
    <col min="5389" max="5389" width="8.6640625" customWidth="1"/>
    <col min="5390" max="5390" width="4.33203125" customWidth="1"/>
    <col min="5391" max="5397" width="5.44140625" customWidth="1"/>
    <col min="5610" max="5610" width="4.109375" customWidth="1"/>
    <col min="5611" max="5611" width="17" customWidth="1"/>
    <col min="5613" max="5613" width="4.109375" customWidth="1"/>
    <col min="5614" max="5614" width="4.5546875" customWidth="1"/>
    <col min="5615" max="5615" width="8.44140625" customWidth="1"/>
    <col min="5616" max="5616" width="4.44140625" customWidth="1"/>
    <col min="5617" max="5629" width="6.33203125" customWidth="1"/>
    <col min="5630" max="5630" width="8.88671875" customWidth="1"/>
    <col min="5631" max="5631" width="4.44140625" customWidth="1"/>
    <col min="5632" max="5632" width="5" customWidth="1"/>
    <col min="5633" max="5633" width="8.33203125" customWidth="1"/>
    <col min="5634" max="5634" width="4.44140625" customWidth="1"/>
    <col min="5635" max="5635" width="6.33203125" customWidth="1"/>
    <col min="5636" max="5636" width="8.33203125" customWidth="1"/>
    <col min="5637" max="5637" width="4.44140625" customWidth="1"/>
    <col min="5638" max="5638" width="6" customWidth="1"/>
    <col min="5639" max="5639" width="8.5546875" customWidth="1"/>
    <col min="5640" max="5640" width="4.44140625" customWidth="1"/>
    <col min="5641" max="5641" width="6.44140625" customWidth="1"/>
    <col min="5642" max="5642" width="8.88671875" customWidth="1"/>
    <col min="5643" max="5643" width="4.6640625" customWidth="1"/>
    <col min="5644" max="5644" width="6.6640625" customWidth="1"/>
    <col min="5645" max="5645" width="8.6640625" customWidth="1"/>
    <col min="5646" max="5646" width="4.33203125" customWidth="1"/>
    <col min="5647" max="5653" width="5.44140625" customWidth="1"/>
    <col min="5866" max="5866" width="4.109375" customWidth="1"/>
    <col min="5867" max="5867" width="17" customWidth="1"/>
    <col min="5869" max="5869" width="4.109375" customWidth="1"/>
    <col min="5870" max="5870" width="4.5546875" customWidth="1"/>
    <col min="5871" max="5871" width="8.44140625" customWidth="1"/>
    <col min="5872" max="5872" width="4.44140625" customWidth="1"/>
    <col min="5873" max="5885" width="6.33203125" customWidth="1"/>
    <col min="5886" max="5886" width="8.88671875" customWidth="1"/>
    <col min="5887" max="5887" width="4.44140625" customWidth="1"/>
    <col min="5888" max="5888" width="5" customWidth="1"/>
    <col min="5889" max="5889" width="8.33203125" customWidth="1"/>
    <col min="5890" max="5890" width="4.44140625" customWidth="1"/>
    <col min="5891" max="5891" width="6.33203125" customWidth="1"/>
    <col min="5892" max="5892" width="8.33203125" customWidth="1"/>
    <col min="5893" max="5893" width="4.44140625" customWidth="1"/>
    <col min="5894" max="5894" width="6" customWidth="1"/>
    <col min="5895" max="5895" width="8.5546875" customWidth="1"/>
    <col min="5896" max="5896" width="4.44140625" customWidth="1"/>
    <col min="5897" max="5897" width="6.44140625" customWidth="1"/>
    <col min="5898" max="5898" width="8.88671875" customWidth="1"/>
    <col min="5899" max="5899" width="4.6640625" customWidth="1"/>
    <col min="5900" max="5900" width="6.6640625" customWidth="1"/>
    <col min="5901" max="5901" width="8.6640625" customWidth="1"/>
    <col min="5902" max="5902" width="4.33203125" customWidth="1"/>
    <col min="5903" max="5909" width="5.44140625" customWidth="1"/>
    <col min="6122" max="6122" width="4.109375" customWidth="1"/>
    <col min="6123" max="6123" width="17" customWidth="1"/>
    <col min="6125" max="6125" width="4.109375" customWidth="1"/>
    <col min="6126" max="6126" width="4.5546875" customWidth="1"/>
    <col min="6127" max="6127" width="8.44140625" customWidth="1"/>
    <col min="6128" max="6128" width="4.44140625" customWidth="1"/>
    <col min="6129" max="6141" width="6.33203125" customWidth="1"/>
    <col min="6142" max="6142" width="8.88671875" customWidth="1"/>
    <col min="6143" max="6143" width="4.44140625" customWidth="1"/>
    <col min="6144" max="6144" width="5" customWidth="1"/>
    <col min="6145" max="6145" width="8.33203125" customWidth="1"/>
    <col min="6146" max="6146" width="4.44140625" customWidth="1"/>
    <col min="6147" max="6147" width="6.33203125" customWidth="1"/>
    <col min="6148" max="6148" width="8.33203125" customWidth="1"/>
    <col min="6149" max="6149" width="4.44140625" customWidth="1"/>
    <col min="6150" max="6150" width="6" customWidth="1"/>
    <col min="6151" max="6151" width="8.5546875" customWidth="1"/>
    <col min="6152" max="6152" width="4.44140625" customWidth="1"/>
    <col min="6153" max="6153" width="6.44140625" customWidth="1"/>
    <col min="6154" max="6154" width="8.88671875" customWidth="1"/>
    <col min="6155" max="6155" width="4.6640625" customWidth="1"/>
    <col min="6156" max="6156" width="6.6640625" customWidth="1"/>
    <col min="6157" max="6157" width="8.6640625" customWidth="1"/>
    <col min="6158" max="6158" width="4.33203125" customWidth="1"/>
    <col min="6159" max="6165" width="5.44140625" customWidth="1"/>
    <col min="6378" max="6378" width="4.109375" customWidth="1"/>
    <col min="6379" max="6379" width="17" customWidth="1"/>
    <col min="6381" max="6381" width="4.109375" customWidth="1"/>
    <col min="6382" max="6382" width="4.5546875" customWidth="1"/>
    <col min="6383" max="6383" width="8.44140625" customWidth="1"/>
    <col min="6384" max="6384" width="4.44140625" customWidth="1"/>
    <col min="6385" max="6397" width="6.33203125" customWidth="1"/>
    <col min="6398" max="6398" width="8.88671875" customWidth="1"/>
    <col min="6399" max="6399" width="4.44140625" customWidth="1"/>
    <col min="6400" max="6400" width="5" customWidth="1"/>
    <col min="6401" max="6401" width="8.33203125" customWidth="1"/>
    <col min="6402" max="6402" width="4.44140625" customWidth="1"/>
    <col min="6403" max="6403" width="6.33203125" customWidth="1"/>
    <col min="6404" max="6404" width="8.33203125" customWidth="1"/>
    <col min="6405" max="6405" width="4.44140625" customWidth="1"/>
    <col min="6406" max="6406" width="6" customWidth="1"/>
    <col min="6407" max="6407" width="8.5546875" customWidth="1"/>
    <col min="6408" max="6408" width="4.44140625" customWidth="1"/>
    <col min="6409" max="6409" width="6.44140625" customWidth="1"/>
    <col min="6410" max="6410" width="8.88671875" customWidth="1"/>
    <col min="6411" max="6411" width="4.6640625" customWidth="1"/>
    <col min="6412" max="6412" width="6.6640625" customWidth="1"/>
    <col min="6413" max="6413" width="8.6640625" customWidth="1"/>
    <col min="6414" max="6414" width="4.33203125" customWidth="1"/>
    <col min="6415" max="6421" width="5.44140625" customWidth="1"/>
    <col min="6634" max="6634" width="4.109375" customWidth="1"/>
    <col min="6635" max="6635" width="17" customWidth="1"/>
    <col min="6637" max="6637" width="4.109375" customWidth="1"/>
    <col min="6638" max="6638" width="4.5546875" customWidth="1"/>
    <col min="6639" max="6639" width="8.44140625" customWidth="1"/>
    <col min="6640" max="6640" width="4.44140625" customWidth="1"/>
    <col min="6641" max="6653" width="6.33203125" customWidth="1"/>
    <col min="6654" max="6654" width="8.88671875" customWidth="1"/>
    <col min="6655" max="6655" width="4.44140625" customWidth="1"/>
    <col min="6656" max="6656" width="5" customWidth="1"/>
    <col min="6657" max="6657" width="8.33203125" customWidth="1"/>
    <col min="6658" max="6658" width="4.44140625" customWidth="1"/>
    <col min="6659" max="6659" width="6.33203125" customWidth="1"/>
    <col min="6660" max="6660" width="8.33203125" customWidth="1"/>
    <col min="6661" max="6661" width="4.44140625" customWidth="1"/>
    <col min="6662" max="6662" width="6" customWidth="1"/>
    <col min="6663" max="6663" width="8.5546875" customWidth="1"/>
    <col min="6664" max="6664" width="4.44140625" customWidth="1"/>
    <col min="6665" max="6665" width="6.44140625" customWidth="1"/>
    <col min="6666" max="6666" width="8.88671875" customWidth="1"/>
    <col min="6667" max="6667" width="4.6640625" customWidth="1"/>
    <col min="6668" max="6668" width="6.6640625" customWidth="1"/>
    <col min="6669" max="6669" width="8.6640625" customWidth="1"/>
    <col min="6670" max="6670" width="4.33203125" customWidth="1"/>
    <col min="6671" max="6677" width="5.44140625" customWidth="1"/>
    <col min="6890" max="6890" width="4.109375" customWidth="1"/>
    <col min="6891" max="6891" width="17" customWidth="1"/>
    <col min="6893" max="6893" width="4.109375" customWidth="1"/>
    <col min="6894" max="6894" width="4.5546875" customWidth="1"/>
    <col min="6895" max="6895" width="8.44140625" customWidth="1"/>
    <col min="6896" max="6896" width="4.44140625" customWidth="1"/>
    <col min="6897" max="6909" width="6.33203125" customWidth="1"/>
    <col min="6910" max="6910" width="8.88671875" customWidth="1"/>
    <col min="6911" max="6911" width="4.44140625" customWidth="1"/>
    <col min="6912" max="6912" width="5" customWidth="1"/>
    <col min="6913" max="6913" width="8.33203125" customWidth="1"/>
    <col min="6914" max="6914" width="4.44140625" customWidth="1"/>
    <col min="6915" max="6915" width="6.33203125" customWidth="1"/>
    <col min="6916" max="6916" width="8.33203125" customWidth="1"/>
    <col min="6917" max="6917" width="4.44140625" customWidth="1"/>
    <col min="6918" max="6918" width="6" customWidth="1"/>
    <col min="6919" max="6919" width="8.5546875" customWidth="1"/>
    <col min="6920" max="6920" width="4.44140625" customWidth="1"/>
    <col min="6921" max="6921" width="6.44140625" customWidth="1"/>
    <col min="6922" max="6922" width="8.88671875" customWidth="1"/>
    <col min="6923" max="6923" width="4.6640625" customWidth="1"/>
    <col min="6924" max="6924" width="6.6640625" customWidth="1"/>
    <col min="6925" max="6925" width="8.6640625" customWidth="1"/>
    <col min="6926" max="6926" width="4.33203125" customWidth="1"/>
    <col min="6927" max="6933" width="5.44140625" customWidth="1"/>
    <col min="7146" max="7146" width="4.109375" customWidth="1"/>
    <col min="7147" max="7147" width="17" customWidth="1"/>
    <col min="7149" max="7149" width="4.109375" customWidth="1"/>
    <col min="7150" max="7150" width="4.5546875" customWidth="1"/>
    <col min="7151" max="7151" width="8.44140625" customWidth="1"/>
    <col min="7152" max="7152" width="4.44140625" customWidth="1"/>
    <col min="7153" max="7165" width="6.33203125" customWidth="1"/>
    <col min="7166" max="7166" width="8.88671875" customWidth="1"/>
    <col min="7167" max="7167" width="4.44140625" customWidth="1"/>
    <col min="7168" max="7168" width="5" customWidth="1"/>
    <col min="7169" max="7169" width="8.33203125" customWidth="1"/>
    <col min="7170" max="7170" width="4.44140625" customWidth="1"/>
    <col min="7171" max="7171" width="6.33203125" customWidth="1"/>
    <col min="7172" max="7172" width="8.33203125" customWidth="1"/>
    <col min="7173" max="7173" width="4.44140625" customWidth="1"/>
    <col min="7174" max="7174" width="6" customWidth="1"/>
    <col min="7175" max="7175" width="8.5546875" customWidth="1"/>
    <col min="7176" max="7176" width="4.44140625" customWidth="1"/>
    <col min="7177" max="7177" width="6.44140625" customWidth="1"/>
    <col min="7178" max="7178" width="8.88671875" customWidth="1"/>
    <col min="7179" max="7179" width="4.6640625" customWidth="1"/>
    <col min="7180" max="7180" width="6.6640625" customWidth="1"/>
    <col min="7181" max="7181" width="8.6640625" customWidth="1"/>
    <col min="7182" max="7182" width="4.33203125" customWidth="1"/>
    <col min="7183" max="7189" width="5.44140625" customWidth="1"/>
    <col min="7402" max="7402" width="4.109375" customWidth="1"/>
    <col min="7403" max="7403" width="17" customWidth="1"/>
    <col min="7405" max="7405" width="4.109375" customWidth="1"/>
    <col min="7406" max="7406" width="4.5546875" customWidth="1"/>
    <col min="7407" max="7407" width="8.44140625" customWidth="1"/>
    <col min="7408" max="7408" width="4.44140625" customWidth="1"/>
    <col min="7409" max="7421" width="6.33203125" customWidth="1"/>
    <col min="7422" max="7422" width="8.88671875" customWidth="1"/>
    <col min="7423" max="7423" width="4.44140625" customWidth="1"/>
    <col min="7424" max="7424" width="5" customWidth="1"/>
    <col min="7425" max="7425" width="8.33203125" customWidth="1"/>
    <col min="7426" max="7426" width="4.44140625" customWidth="1"/>
    <col min="7427" max="7427" width="6.33203125" customWidth="1"/>
    <col min="7428" max="7428" width="8.33203125" customWidth="1"/>
    <col min="7429" max="7429" width="4.44140625" customWidth="1"/>
    <col min="7430" max="7430" width="6" customWidth="1"/>
    <col min="7431" max="7431" width="8.5546875" customWidth="1"/>
    <col min="7432" max="7432" width="4.44140625" customWidth="1"/>
    <col min="7433" max="7433" width="6.44140625" customWidth="1"/>
    <col min="7434" max="7434" width="8.88671875" customWidth="1"/>
    <col min="7435" max="7435" width="4.6640625" customWidth="1"/>
    <col min="7436" max="7436" width="6.6640625" customWidth="1"/>
    <col min="7437" max="7437" width="8.6640625" customWidth="1"/>
    <col min="7438" max="7438" width="4.33203125" customWidth="1"/>
    <col min="7439" max="7445" width="5.44140625" customWidth="1"/>
    <col min="7658" max="7658" width="4.109375" customWidth="1"/>
    <col min="7659" max="7659" width="17" customWidth="1"/>
    <col min="7661" max="7661" width="4.109375" customWidth="1"/>
    <col min="7662" max="7662" width="4.5546875" customWidth="1"/>
    <col min="7663" max="7663" width="8.44140625" customWidth="1"/>
    <col min="7664" max="7664" width="4.44140625" customWidth="1"/>
    <col min="7665" max="7677" width="6.33203125" customWidth="1"/>
    <col min="7678" max="7678" width="8.88671875" customWidth="1"/>
    <col min="7679" max="7679" width="4.44140625" customWidth="1"/>
    <col min="7680" max="7680" width="5" customWidth="1"/>
    <col min="7681" max="7681" width="8.33203125" customWidth="1"/>
    <col min="7682" max="7682" width="4.44140625" customWidth="1"/>
    <col min="7683" max="7683" width="6.33203125" customWidth="1"/>
    <col min="7684" max="7684" width="8.33203125" customWidth="1"/>
    <col min="7685" max="7685" width="4.44140625" customWidth="1"/>
    <col min="7686" max="7686" width="6" customWidth="1"/>
    <col min="7687" max="7687" width="8.5546875" customWidth="1"/>
    <col min="7688" max="7688" width="4.44140625" customWidth="1"/>
    <col min="7689" max="7689" width="6.44140625" customWidth="1"/>
    <col min="7690" max="7690" width="8.88671875" customWidth="1"/>
    <col min="7691" max="7691" width="4.6640625" customWidth="1"/>
    <col min="7692" max="7692" width="6.6640625" customWidth="1"/>
    <col min="7693" max="7693" width="8.6640625" customWidth="1"/>
    <col min="7694" max="7694" width="4.33203125" customWidth="1"/>
    <col min="7695" max="7701" width="5.44140625" customWidth="1"/>
    <col min="7914" max="7914" width="4.109375" customWidth="1"/>
    <col min="7915" max="7915" width="17" customWidth="1"/>
    <col min="7917" max="7917" width="4.109375" customWidth="1"/>
    <col min="7918" max="7918" width="4.5546875" customWidth="1"/>
    <col min="7919" max="7919" width="8.44140625" customWidth="1"/>
    <col min="7920" max="7920" width="4.44140625" customWidth="1"/>
    <col min="7921" max="7933" width="6.33203125" customWidth="1"/>
    <col min="7934" max="7934" width="8.88671875" customWidth="1"/>
    <col min="7935" max="7935" width="4.44140625" customWidth="1"/>
    <col min="7936" max="7936" width="5" customWidth="1"/>
    <col min="7937" max="7937" width="8.33203125" customWidth="1"/>
    <col min="7938" max="7938" width="4.44140625" customWidth="1"/>
    <col min="7939" max="7939" width="6.33203125" customWidth="1"/>
    <col min="7940" max="7940" width="8.33203125" customWidth="1"/>
    <col min="7941" max="7941" width="4.44140625" customWidth="1"/>
    <col min="7942" max="7942" width="6" customWidth="1"/>
    <col min="7943" max="7943" width="8.5546875" customWidth="1"/>
    <col min="7944" max="7944" width="4.44140625" customWidth="1"/>
    <col min="7945" max="7945" width="6.44140625" customWidth="1"/>
    <col min="7946" max="7946" width="8.88671875" customWidth="1"/>
    <col min="7947" max="7947" width="4.6640625" customWidth="1"/>
    <col min="7948" max="7948" width="6.6640625" customWidth="1"/>
    <col min="7949" max="7949" width="8.6640625" customWidth="1"/>
    <col min="7950" max="7950" width="4.33203125" customWidth="1"/>
    <col min="7951" max="7957" width="5.44140625" customWidth="1"/>
    <col min="8170" max="8170" width="4.109375" customWidth="1"/>
    <col min="8171" max="8171" width="17" customWidth="1"/>
    <col min="8173" max="8173" width="4.109375" customWidth="1"/>
    <col min="8174" max="8174" width="4.5546875" customWidth="1"/>
    <col min="8175" max="8175" width="8.44140625" customWidth="1"/>
    <col min="8176" max="8176" width="4.44140625" customWidth="1"/>
    <col min="8177" max="8189" width="6.33203125" customWidth="1"/>
    <col min="8190" max="8190" width="8.88671875" customWidth="1"/>
    <col min="8191" max="8191" width="4.44140625" customWidth="1"/>
    <col min="8192" max="8192" width="5" customWidth="1"/>
    <col min="8193" max="8193" width="8.33203125" customWidth="1"/>
    <col min="8194" max="8194" width="4.44140625" customWidth="1"/>
    <col min="8195" max="8195" width="6.33203125" customWidth="1"/>
    <col min="8196" max="8196" width="8.33203125" customWidth="1"/>
    <col min="8197" max="8197" width="4.44140625" customWidth="1"/>
    <col min="8198" max="8198" width="6" customWidth="1"/>
    <col min="8199" max="8199" width="8.5546875" customWidth="1"/>
    <col min="8200" max="8200" width="4.44140625" customWidth="1"/>
    <col min="8201" max="8201" width="6.44140625" customWidth="1"/>
    <col min="8202" max="8202" width="8.88671875" customWidth="1"/>
    <col min="8203" max="8203" width="4.6640625" customWidth="1"/>
    <col min="8204" max="8204" width="6.6640625" customWidth="1"/>
    <col min="8205" max="8205" width="8.6640625" customWidth="1"/>
    <col min="8206" max="8206" width="4.33203125" customWidth="1"/>
    <col min="8207" max="8213" width="5.44140625" customWidth="1"/>
    <col min="8426" max="8426" width="4.109375" customWidth="1"/>
    <col min="8427" max="8427" width="17" customWidth="1"/>
    <col min="8429" max="8429" width="4.109375" customWidth="1"/>
    <col min="8430" max="8430" width="4.5546875" customWidth="1"/>
    <col min="8431" max="8431" width="8.44140625" customWidth="1"/>
    <col min="8432" max="8432" width="4.44140625" customWidth="1"/>
    <col min="8433" max="8445" width="6.33203125" customWidth="1"/>
    <col min="8446" max="8446" width="8.88671875" customWidth="1"/>
    <col min="8447" max="8447" width="4.44140625" customWidth="1"/>
    <col min="8448" max="8448" width="5" customWidth="1"/>
    <col min="8449" max="8449" width="8.33203125" customWidth="1"/>
    <col min="8450" max="8450" width="4.44140625" customWidth="1"/>
    <col min="8451" max="8451" width="6.33203125" customWidth="1"/>
    <col min="8452" max="8452" width="8.33203125" customWidth="1"/>
    <col min="8453" max="8453" width="4.44140625" customWidth="1"/>
    <col min="8454" max="8454" width="6" customWidth="1"/>
    <col min="8455" max="8455" width="8.5546875" customWidth="1"/>
    <col min="8456" max="8456" width="4.44140625" customWidth="1"/>
    <col min="8457" max="8457" width="6.44140625" customWidth="1"/>
    <col min="8458" max="8458" width="8.88671875" customWidth="1"/>
    <col min="8459" max="8459" width="4.6640625" customWidth="1"/>
    <col min="8460" max="8460" width="6.6640625" customWidth="1"/>
    <col min="8461" max="8461" width="8.6640625" customWidth="1"/>
    <col min="8462" max="8462" width="4.33203125" customWidth="1"/>
    <col min="8463" max="8469" width="5.44140625" customWidth="1"/>
    <col min="8682" max="8682" width="4.109375" customWidth="1"/>
    <col min="8683" max="8683" width="17" customWidth="1"/>
    <col min="8685" max="8685" width="4.109375" customWidth="1"/>
    <col min="8686" max="8686" width="4.5546875" customWidth="1"/>
    <col min="8687" max="8687" width="8.44140625" customWidth="1"/>
    <col min="8688" max="8688" width="4.44140625" customWidth="1"/>
    <col min="8689" max="8701" width="6.33203125" customWidth="1"/>
    <col min="8702" max="8702" width="8.88671875" customWidth="1"/>
    <col min="8703" max="8703" width="4.44140625" customWidth="1"/>
    <col min="8704" max="8704" width="5" customWidth="1"/>
    <col min="8705" max="8705" width="8.33203125" customWidth="1"/>
    <col min="8706" max="8706" width="4.44140625" customWidth="1"/>
    <col min="8707" max="8707" width="6.33203125" customWidth="1"/>
    <col min="8708" max="8708" width="8.33203125" customWidth="1"/>
    <col min="8709" max="8709" width="4.44140625" customWidth="1"/>
    <col min="8710" max="8710" width="6" customWidth="1"/>
    <col min="8711" max="8711" width="8.5546875" customWidth="1"/>
    <col min="8712" max="8712" width="4.44140625" customWidth="1"/>
    <col min="8713" max="8713" width="6.44140625" customWidth="1"/>
    <col min="8714" max="8714" width="8.88671875" customWidth="1"/>
    <col min="8715" max="8715" width="4.6640625" customWidth="1"/>
    <col min="8716" max="8716" width="6.6640625" customWidth="1"/>
    <col min="8717" max="8717" width="8.6640625" customWidth="1"/>
    <col min="8718" max="8718" width="4.33203125" customWidth="1"/>
    <col min="8719" max="8725" width="5.44140625" customWidth="1"/>
    <col min="8938" max="8938" width="4.109375" customWidth="1"/>
    <col min="8939" max="8939" width="17" customWidth="1"/>
    <col min="8941" max="8941" width="4.109375" customWidth="1"/>
    <col min="8942" max="8942" width="4.5546875" customWidth="1"/>
    <col min="8943" max="8943" width="8.44140625" customWidth="1"/>
    <col min="8944" max="8944" width="4.44140625" customWidth="1"/>
    <col min="8945" max="8957" width="6.33203125" customWidth="1"/>
    <col min="8958" max="8958" width="8.88671875" customWidth="1"/>
    <col min="8959" max="8959" width="4.44140625" customWidth="1"/>
    <col min="8960" max="8960" width="5" customWidth="1"/>
    <col min="8961" max="8961" width="8.33203125" customWidth="1"/>
    <col min="8962" max="8962" width="4.44140625" customWidth="1"/>
    <col min="8963" max="8963" width="6.33203125" customWidth="1"/>
    <col min="8964" max="8964" width="8.33203125" customWidth="1"/>
    <col min="8965" max="8965" width="4.44140625" customWidth="1"/>
    <col min="8966" max="8966" width="6" customWidth="1"/>
    <col min="8967" max="8967" width="8.5546875" customWidth="1"/>
    <col min="8968" max="8968" width="4.44140625" customWidth="1"/>
    <col min="8969" max="8969" width="6.44140625" customWidth="1"/>
    <col min="8970" max="8970" width="8.88671875" customWidth="1"/>
    <col min="8971" max="8971" width="4.6640625" customWidth="1"/>
    <col min="8972" max="8972" width="6.6640625" customWidth="1"/>
    <col min="8973" max="8973" width="8.6640625" customWidth="1"/>
    <col min="8974" max="8974" width="4.33203125" customWidth="1"/>
    <col min="8975" max="8981" width="5.44140625" customWidth="1"/>
    <col min="9194" max="9194" width="4.109375" customWidth="1"/>
    <col min="9195" max="9195" width="17" customWidth="1"/>
    <col min="9197" max="9197" width="4.109375" customWidth="1"/>
    <col min="9198" max="9198" width="4.5546875" customWidth="1"/>
    <col min="9199" max="9199" width="8.44140625" customWidth="1"/>
    <col min="9200" max="9200" width="4.44140625" customWidth="1"/>
    <col min="9201" max="9213" width="6.33203125" customWidth="1"/>
    <col min="9214" max="9214" width="8.88671875" customWidth="1"/>
    <col min="9215" max="9215" width="4.44140625" customWidth="1"/>
    <col min="9216" max="9216" width="5" customWidth="1"/>
    <col min="9217" max="9217" width="8.33203125" customWidth="1"/>
    <col min="9218" max="9218" width="4.44140625" customWidth="1"/>
    <col min="9219" max="9219" width="6.33203125" customWidth="1"/>
    <col min="9220" max="9220" width="8.33203125" customWidth="1"/>
    <col min="9221" max="9221" width="4.44140625" customWidth="1"/>
    <col min="9222" max="9222" width="6" customWidth="1"/>
    <col min="9223" max="9223" width="8.5546875" customWidth="1"/>
    <col min="9224" max="9224" width="4.44140625" customWidth="1"/>
    <col min="9225" max="9225" width="6.44140625" customWidth="1"/>
    <col min="9226" max="9226" width="8.88671875" customWidth="1"/>
    <col min="9227" max="9227" width="4.6640625" customWidth="1"/>
    <col min="9228" max="9228" width="6.6640625" customWidth="1"/>
    <col min="9229" max="9229" width="8.6640625" customWidth="1"/>
    <col min="9230" max="9230" width="4.33203125" customWidth="1"/>
    <col min="9231" max="9237" width="5.44140625" customWidth="1"/>
    <col min="9450" max="9450" width="4.109375" customWidth="1"/>
    <col min="9451" max="9451" width="17" customWidth="1"/>
    <col min="9453" max="9453" width="4.109375" customWidth="1"/>
    <col min="9454" max="9454" width="4.5546875" customWidth="1"/>
    <col min="9455" max="9455" width="8.44140625" customWidth="1"/>
    <col min="9456" max="9456" width="4.44140625" customWidth="1"/>
    <col min="9457" max="9469" width="6.33203125" customWidth="1"/>
    <col min="9470" max="9470" width="8.88671875" customWidth="1"/>
    <col min="9471" max="9471" width="4.44140625" customWidth="1"/>
    <col min="9472" max="9472" width="5" customWidth="1"/>
    <col min="9473" max="9473" width="8.33203125" customWidth="1"/>
    <col min="9474" max="9474" width="4.44140625" customWidth="1"/>
    <col min="9475" max="9475" width="6.33203125" customWidth="1"/>
    <col min="9476" max="9476" width="8.33203125" customWidth="1"/>
    <col min="9477" max="9477" width="4.44140625" customWidth="1"/>
    <col min="9478" max="9478" width="6" customWidth="1"/>
    <col min="9479" max="9479" width="8.5546875" customWidth="1"/>
    <col min="9480" max="9480" width="4.44140625" customWidth="1"/>
    <col min="9481" max="9481" width="6.44140625" customWidth="1"/>
    <col min="9482" max="9482" width="8.88671875" customWidth="1"/>
    <col min="9483" max="9483" width="4.6640625" customWidth="1"/>
    <col min="9484" max="9484" width="6.6640625" customWidth="1"/>
    <col min="9485" max="9485" width="8.6640625" customWidth="1"/>
    <col min="9486" max="9486" width="4.33203125" customWidth="1"/>
    <col min="9487" max="9493" width="5.44140625" customWidth="1"/>
    <col min="9706" max="9706" width="4.109375" customWidth="1"/>
    <col min="9707" max="9707" width="17" customWidth="1"/>
    <col min="9709" max="9709" width="4.109375" customWidth="1"/>
    <col min="9710" max="9710" width="4.5546875" customWidth="1"/>
    <col min="9711" max="9711" width="8.44140625" customWidth="1"/>
    <col min="9712" max="9712" width="4.44140625" customWidth="1"/>
    <col min="9713" max="9725" width="6.33203125" customWidth="1"/>
    <col min="9726" max="9726" width="8.88671875" customWidth="1"/>
    <col min="9727" max="9727" width="4.44140625" customWidth="1"/>
    <col min="9728" max="9728" width="5" customWidth="1"/>
    <col min="9729" max="9729" width="8.33203125" customWidth="1"/>
    <col min="9730" max="9730" width="4.44140625" customWidth="1"/>
    <col min="9731" max="9731" width="6.33203125" customWidth="1"/>
    <col min="9732" max="9732" width="8.33203125" customWidth="1"/>
    <col min="9733" max="9733" width="4.44140625" customWidth="1"/>
    <col min="9734" max="9734" width="6" customWidth="1"/>
    <col min="9735" max="9735" width="8.5546875" customWidth="1"/>
    <col min="9736" max="9736" width="4.44140625" customWidth="1"/>
    <col min="9737" max="9737" width="6.44140625" customWidth="1"/>
    <col min="9738" max="9738" width="8.88671875" customWidth="1"/>
    <col min="9739" max="9739" width="4.6640625" customWidth="1"/>
    <col min="9740" max="9740" width="6.6640625" customWidth="1"/>
    <col min="9741" max="9741" width="8.6640625" customWidth="1"/>
    <col min="9742" max="9742" width="4.33203125" customWidth="1"/>
    <col min="9743" max="9749" width="5.44140625" customWidth="1"/>
    <col min="9962" max="9962" width="4.109375" customWidth="1"/>
    <col min="9963" max="9963" width="17" customWidth="1"/>
    <col min="9965" max="9965" width="4.109375" customWidth="1"/>
    <col min="9966" max="9966" width="4.5546875" customWidth="1"/>
    <col min="9967" max="9967" width="8.44140625" customWidth="1"/>
    <col min="9968" max="9968" width="4.44140625" customWidth="1"/>
    <col min="9969" max="9981" width="6.33203125" customWidth="1"/>
    <col min="9982" max="9982" width="8.88671875" customWidth="1"/>
    <col min="9983" max="9983" width="4.44140625" customWidth="1"/>
    <col min="9984" max="9984" width="5" customWidth="1"/>
    <col min="9985" max="9985" width="8.33203125" customWidth="1"/>
    <col min="9986" max="9986" width="4.44140625" customWidth="1"/>
    <col min="9987" max="9987" width="6.33203125" customWidth="1"/>
    <col min="9988" max="9988" width="8.33203125" customWidth="1"/>
    <col min="9989" max="9989" width="4.44140625" customWidth="1"/>
    <col min="9990" max="9990" width="6" customWidth="1"/>
    <col min="9991" max="9991" width="8.5546875" customWidth="1"/>
    <col min="9992" max="9992" width="4.44140625" customWidth="1"/>
    <col min="9993" max="9993" width="6.44140625" customWidth="1"/>
    <col min="9994" max="9994" width="8.88671875" customWidth="1"/>
    <col min="9995" max="9995" width="4.6640625" customWidth="1"/>
    <col min="9996" max="9996" width="6.6640625" customWidth="1"/>
    <col min="9997" max="9997" width="8.6640625" customWidth="1"/>
    <col min="9998" max="9998" width="4.33203125" customWidth="1"/>
    <col min="9999" max="10005" width="5.44140625" customWidth="1"/>
    <col min="10218" max="10218" width="4.109375" customWidth="1"/>
    <col min="10219" max="10219" width="17" customWidth="1"/>
    <col min="10221" max="10221" width="4.109375" customWidth="1"/>
    <col min="10222" max="10222" width="4.5546875" customWidth="1"/>
    <col min="10223" max="10223" width="8.44140625" customWidth="1"/>
    <col min="10224" max="10224" width="4.44140625" customWidth="1"/>
    <col min="10225" max="10237" width="6.33203125" customWidth="1"/>
    <col min="10238" max="10238" width="8.88671875" customWidth="1"/>
    <col min="10239" max="10239" width="4.44140625" customWidth="1"/>
    <col min="10240" max="10240" width="5" customWidth="1"/>
    <col min="10241" max="10241" width="8.33203125" customWidth="1"/>
    <col min="10242" max="10242" width="4.44140625" customWidth="1"/>
    <col min="10243" max="10243" width="6.33203125" customWidth="1"/>
    <col min="10244" max="10244" width="8.33203125" customWidth="1"/>
    <col min="10245" max="10245" width="4.44140625" customWidth="1"/>
    <col min="10246" max="10246" width="6" customWidth="1"/>
    <col min="10247" max="10247" width="8.5546875" customWidth="1"/>
    <col min="10248" max="10248" width="4.44140625" customWidth="1"/>
    <col min="10249" max="10249" width="6.44140625" customWidth="1"/>
    <col min="10250" max="10250" width="8.88671875" customWidth="1"/>
    <col min="10251" max="10251" width="4.6640625" customWidth="1"/>
    <col min="10252" max="10252" width="6.6640625" customWidth="1"/>
    <col min="10253" max="10253" width="8.6640625" customWidth="1"/>
    <col min="10254" max="10254" width="4.33203125" customWidth="1"/>
    <col min="10255" max="10261" width="5.44140625" customWidth="1"/>
    <col min="10474" max="10474" width="4.109375" customWidth="1"/>
    <col min="10475" max="10475" width="17" customWidth="1"/>
    <col min="10477" max="10477" width="4.109375" customWidth="1"/>
    <col min="10478" max="10478" width="4.5546875" customWidth="1"/>
    <col min="10479" max="10479" width="8.44140625" customWidth="1"/>
    <col min="10480" max="10480" width="4.44140625" customWidth="1"/>
    <col min="10481" max="10493" width="6.33203125" customWidth="1"/>
    <col min="10494" max="10494" width="8.88671875" customWidth="1"/>
    <col min="10495" max="10495" width="4.44140625" customWidth="1"/>
    <col min="10496" max="10496" width="5" customWidth="1"/>
    <col min="10497" max="10497" width="8.33203125" customWidth="1"/>
    <col min="10498" max="10498" width="4.44140625" customWidth="1"/>
    <col min="10499" max="10499" width="6.33203125" customWidth="1"/>
    <col min="10500" max="10500" width="8.33203125" customWidth="1"/>
    <col min="10501" max="10501" width="4.44140625" customWidth="1"/>
    <col min="10502" max="10502" width="6" customWidth="1"/>
    <col min="10503" max="10503" width="8.5546875" customWidth="1"/>
    <col min="10504" max="10504" width="4.44140625" customWidth="1"/>
    <col min="10505" max="10505" width="6.44140625" customWidth="1"/>
    <col min="10506" max="10506" width="8.88671875" customWidth="1"/>
    <col min="10507" max="10507" width="4.6640625" customWidth="1"/>
    <col min="10508" max="10508" width="6.6640625" customWidth="1"/>
    <col min="10509" max="10509" width="8.6640625" customWidth="1"/>
    <col min="10510" max="10510" width="4.33203125" customWidth="1"/>
    <col min="10511" max="10517" width="5.44140625" customWidth="1"/>
    <col min="10730" max="10730" width="4.109375" customWidth="1"/>
    <col min="10731" max="10731" width="17" customWidth="1"/>
    <col min="10733" max="10733" width="4.109375" customWidth="1"/>
    <col min="10734" max="10734" width="4.5546875" customWidth="1"/>
    <col min="10735" max="10735" width="8.44140625" customWidth="1"/>
    <col min="10736" max="10736" width="4.44140625" customWidth="1"/>
    <col min="10737" max="10749" width="6.33203125" customWidth="1"/>
    <col min="10750" max="10750" width="8.88671875" customWidth="1"/>
    <col min="10751" max="10751" width="4.44140625" customWidth="1"/>
    <col min="10752" max="10752" width="5" customWidth="1"/>
    <col min="10753" max="10753" width="8.33203125" customWidth="1"/>
    <col min="10754" max="10754" width="4.44140625" customWidth="1"/>
    <col min="10755" max="10755" width="6.33203125" customWidth="1"/>
    <col min="10756" max="10756" width="8.33203125" customWidth="1"/>
    <col min="10757" max="10757" width="4.44140625" customWidth="1"/>
    <col min="10758" max="10758" width="6" customWidth="1"/>
    <col min="10759" max="10759" width="8.5546875" customWidth="1"/>
    <col min="10760" max="10760" width="4.44140625" customWidth="1"/>
    <col min="10761" max="10761" width="6.44140625" customWidth="1"/>
    <col min="10762" max="10762" width="8.88671875" customWidth="1"/>
    <col min="10763" max="10763" width="4.6640625" customWidth="1"/>
    <col min="10764" max="10764" width="6.6640625" customWidth="1"/>
    <col min="10765" max="10765" width="8.6640625" customWidth="1"/>
    <col min="10766" max="10766" width="4.33203125" customWidth="1"/>
    <col min="10767" max="10773" width="5.44140625" customWidth="1"/>
    <col min="10986" max="10986" width="4.109375" customWidth="1"/>
    <col min="10987" max="10987" width="17" customWidth="1"/>
    <col min="10989" max="10989" width="4.109375" customWidth="1"/>
    <col min="10990" max="10990" width="4.5546875" customWidth="1"/>
    <col min="10991" max="10991" width="8.44140625" customWidth="1"/>
    <col min="10992" max="10992" width="4.44140625" customWidth="1"/>
    <col min="10993" max="11005" width="6.33203125" customWidth="1"/>
    <col min="11006" max="11006" width="8.88671875" customWidth="1"/>
    <col min="11007" max="11007" width="4.44140625" customWidth="1"/>
    <col min="11008" max="11008" width="5" customWidth="1"/>
    <col min="11009" max="11009" width="8.33203125" customWidth="1"/>
    <col min="11010" max="11010" width="4.44140625" customWidth="1"/>
    <col min="11011" max="11011" width="6.33203125" customWidth="1"/>
    <col min="11012" max="11012" width="8.33203125" customWidth="1"/>
    <col min="11013" max="11013" width="4.44140625" customWidth="1"/>
    <col min="11014" max="11014" width="6" customWidth="1"/>
    <col min="11015" max="11015" width="8.5546875" customWidth="1"/>
    <col min="11016" max="11016" width="4.44140625" customWidth="1"/>
    <col min="11017" max="11017" width="6.44140625" customWidth="1"/>
    <col min="11018" max="11018" width="8.88671875" customWidth="1"/>
    <col min="11019" max="11019" width="4.6640625" customWidth="1"/>
    <col min="11020" max="11020" width="6.6640625" customWidth="1"/>
    <col min="11021" max="11021" width="8.6640625" customWidth="1"/>
    <col min="11022" max="11022" width="4.33203125" customWidth="1"/>
    <col min="11023" max="11029" width="5.44140625" customWidth="1"/>
    <col min="11242" max="11242" width="4.109375" customWidth="1"/>
    <col min="11243" max="11243" width="17" customWidth="1"/>
    <col min="11245" max="11245" width="4.109375" customWidth="1"/>
    <col min="11246" max="11246" width="4.5546875" customWidth="1"/>
    <col min="11247" max="11247" width="8.44140625" customWidth="1"/>
    <col min="11248" max="11248" width="4.44140625" customWidth="1"/>
    <col min="11249" max="11261" width="6.33203125" customWidth="1"/>
    <col min="11262" max="11262" width="8.88671875" customWidth="1"/>
    <col min="11263" max="11263" width="4.44140625" customWidth="1"/>
    <col min="11264" max="11264" width="5" customWidth="1"/>
    <col min="11265" max="11265" width="8.33203125" customWidth="1"/>
    <col min="11266" max="11266" width="4.44140625" customWidth="1"/>
    <col min="11267" max="11267" width="6.33203125" customWidth="1"/>
    <col min="11268" max="11268" width="8.33203125" customWidth="1"/>
    <col min="11269" max="11269" width="4.44140625" customWidth="1"/>
    <col min="11270" max="11270" width="6" customWidth="1"/>
    <col min="11271" max="11271" width="8.5546875" customWidth="1"/>
    <col min="11272" max="11272" width="4.44140625" customWidth="1"/>
    <col min="11273" max="11273" width="6.44140625" customWidth="1"/>
    <col min="11274" max="11274" width="8.88671875" customWidth="1"/>
    <col min="11275" max="11275" width="4.6640625" customWidth="1"/>
    <col min="11276" max="11276" width="6.6640625" customWidth="1"/>
    <col min="11277" max="11277" width="8.6640625" customWidth="1"/>
    <col min="11278" max="11278" width="4.33203125" customWidth="1"/>
    <col min="11279" max="11285" width="5.44140625" customWidth="1"/>
    <col min="11498" max="11498" width="4.109375" customWidth="1"/>
    <col min="11499" max="11499" width="17" customWidth="1"/>
    <col min="11501" max="11501" width="4.109375" customWidth="1"/>
    <col min="11502" max="11502" width="4.5546875" customWidth="1"/>
    <col min="11503" max="11503" width="8.44140625" customWidth="1"/>
    <col min="11504" max="11504" width="4.44140625" customWidth="1"/>
    <col min="11505" max="11517" width="6.33203125" customWidth="1"/>
    <col min="11518" max="11518" width="8.88671875" customWidth="1"/>
    <col min="11519" max="11519" width="4.44140625" customWidth="1"/>
    <col min="11520" max="11520" width="5" customWidth="1"/>
    <col min="11521" max="11521" width="8.33203125" customWidth="1"/>
    <col min="11522" max="11522" width="4.44140625" customWidth="1"/>
    <col min="11523" max="11523" width="6.33203125" customWidth="1"/>
    <col min="11524" max="11524" width="8.33203125" customWidth="1"/>
    <col min="11525" max="11525" width="4.44140625" customWidth="1"/>
    <col min="11526" max="11526" width="6" customWidth="1"/>
    <col min="11527" max="11527" width="8.5546875" customWidth="1"/>
    <col min="11528" max="11528" width="4.44140625" customWidth="1"/>
    <col min="11529" max="11529" width="6.44140625" customWidth="1"/>
    <col min="11530" max="11530" width="8.88671875" customWidth="1"/>
    <col min="11531" max="11531" width="4.6640625" customWidth="1"/>
    <col min="11532" max="11532" width="6.6640625" customWidth="1"/>
    <col min="11533" max="11533" width="8.6640625" customWidth="1"/>
    <col min="11534" max="11534" width="4.33203125" customWidth="1"/>
    <col min="11535" max="11541" width="5.44140625" customWidth="1"/>
    <col min="11754" max="11754" width="4.109375" customWidth="1"/>
    <col min="11755" max="11755" width="17" customWidth="1"/>
    <col min="11757" max="11757" width="4.109375" customWidth="1"/>
    <col min="11758" max="11758" width="4.5546875" customWidth="1"/>
    <col min="11759" max="11759" width="8.44140625" customWidth="1"/>
    <col min="11760" max="11760" width="4.44140625" customWidth="1"/>
    <col min="11761" max="11773" width="6.33203125" customWidth="1"/>
    <col min="11774" max="11774" width="8.88671875" customWidth="1"/>
    <col min="11775" max="11775" width="4.44140625" customWidth="1"/>
    <col min="11776" max="11776" width="5" customWidth="1"/>
    <col min="11777" max="11777" width="8.33203125" customWidth="1"/>
    <col min="11778" max="11778" width="4.44140625" customWidth="1"/>
    <col min="11779" max="11779" width="6.33203125" customWidth="1"/>
    <col min="11780" max="11780" width="8.33203125" customWidth="1"/>
    <col min="11781" max="11781" width="4.44140625" customWidth="1"/>
    <col min="11782" max="11782" width="6" customWidth="1"/>
    <col min="11783" max="11783" width="8.5546875" customWidth="1"/>
    <col min="11784" max="11784" width="4.44140625" customWidth="1"/>
    <col min="11785" max="11785" width="6.44140625" customWidth="1"/>
    <col min="11786" max="11786" width="8.88671875" customWidth="1"/>
    <col min="11787" max="11787" width="4.6640625" customWidth="1"/>
    <col min="11788" max="11788" width="6.6640625" customWidth="1"/>
    <col min="11789" max="11789" width="8.6640625" customWidth="1"/>
    <col min="11790" max="11790" width="4.33203125" customWidth="1"/>
    <col min="11791" max="11797" width="5.44140625" customWidth="1"/>
    <col min="12010" max="12010" width="4.109375" customWidth="1"/>
    <col min="12011" max="12011" width="17" customWidth="1"/>
    <col min="12013" max="12013" width="4.109375" customWidth="1"/>
    <col min="12014" max="12014" width="4.5546875" customWidth="1"/>
    <col min="12015" max="12015" width="8.44140625" customWidth="1"/>
    <col min="12016" max="12016" width="4.44140625" customWidth="1"/>
    <col min="12017" max="12029" width="6.33203125" customWidth="1"/>
    <col min="12030" max="12030" width="8.88671875" customWidth="1"/>
    <col min="12031" max="12031" width="4.44140625" customWidth="1"/>
    <col min="12032" max="12032" width="5" customWidth="1"/>
    <col min="12033" max="12033" width="8.33203125" customWidth="1"/>
    <col min="12034" max="12034" width="4.44140625" customWidth="1"/>
    <col min="12035" max="12035" width="6.33203125" customWidth="1"/>
    <col min="12036" max="12036" width="8.33203125" customWidth="1"/>
    <col min="12037" max="12037" width="4.44140625" customWidth="1"/>
    <col min="12038" max="12038" width="6" customWidth="1"/>
    <col min="12039" max="12039" width="8.5546875" customWidth="1"/>
    <col min="12040" max="12040" width="4.44140625" customWidth="1"/>
    <col min="12041" max="12041" width="6.44140625" customWidth="1"/>
    <col min="12042" max="12042" width="8.88671875" customWidth="1"/>
    <col min="12043" max="12043" width="4.6640625" customWidth="1"/>
    <col min="12044" max="12044" width="6.6640625" customWidth="1"/>
    <col min="12045" max="12045" width="8.6640625" customWidth="1"/>
    <col min="12046" max="12046" width="4.33203125" customWidth="1"/>
    <col min="12047" max="12053" width="5.44140625" customWidth="1"/>
    <col min="12266" max="12266" width="4.109375" customWidth="1"/>
    <col min="12267" max="12267" width="17" customWidth="1"/>
    <col min="12269" max="12269" width="4.109375" customWidth="1"/>
    <col min="12270" max="12270" width="4.5546875" customWidth="1"/>
    <col min="12271" max="12271" width="8.44140625" customWidth="1"/>
    <col min="12272" max="12272" width="4.44140625" customWidth="1"/>
    <col min="12273" max="12285" width="6.33203125" customWidth="1"/>
    <col min="12286" max="12286" width="8.88671875" customWidth="1"/>
    <col min="12287" max="12287" width="4.44140625" customWidth="1"/>
    <col min="12288" max="12288" width="5" customWidth="1"/>
    <col min="12289" max="12289" width="8.33203125" customWidth="1"/>
    <col min="12290" max="12290" width="4.44140625" customWidth="1"/>
    <col min="12291" max="12291" width="6.33203125" customWidth="1"/>
    <col min="12292" max="12292" width="8.33203125" customWidth="1"/>
    <col min="12293" max="12293" width="4.44140625" customWidth="1"/>
    <col min="12294" max="12294" width="6" customWidth="1"/>
    <col min="12295" max="12295" width="8.5546875" customWidth="1"/>
    <col min="12296" max="12296" width="4.44140625" customWidth="1"/>
    <col min="12297" max="12297" width="6.44140625" customWidth="1"/>
    <col min="12298" max="12298" width="8.88671875" customWidth="1"/>
    <col min="12299" max="12299" width="4.6640625" customWidth="1"/>
    <col min="12300" max="12300" width="6.6640625" customWidth="1"/>
    <col min="12301" max="12301" width="8.6640625" customWidth="1"/>
    <col min="12302" max="12302" width="4.33203125" customWidth="1"/>
    <col min="12303" max="12309" width="5.44140625" customWidth="1"/>
    <col min="12522" max="12522" width="4.109375" customWidth="1"/>
    <col min="12523" max="12523" width="17" customWidth="1"/>
    <col min="12525" max="12525" width="4.109375" customWidth="1"/>
    <col min="12526" max="12526" width="4.5546875" customWidth="1"/>
    <col min="12527" max="12527" width="8.44140625" customWidth="1"/>
    <col min="12528" max="12528" width="4.44140625" customWidth="1"/>
    <col min="12529" max="12541" width="6.33203125" customWidth="1"/>
    <col min="12542" max="12542" width="8.88671875" customWidth="1"/>
    <col min="12543" max="12543" width="4.44140625" customWidth="1"/>
    <col min="12544" max="12544" width="5" customWidth="1"/>
    <col min="12545" max="12545" width="8.33203125" customWidth="1"/>
    <col min="12546" max="12546" width="4.44140625" customWidth="1"/>
    <col min="12547" max="12547" width="6.33203125" customWidth="1"/>
    <col min="12548" max="12548" width="8.33203125" customWidth="1"/>
    <col min="12549" max="12549" width="4.44140625" customWidth="1"/>
    <col min="12550" max="12550" width="6" customWidth="1"/>
    <col min="12551" max="12551" width="8.5546875" customWidth="1"/>
    <col min="12552" max="12552" width="4.44140625" customWidth="1"/>
    <col min="12553" max="12553" width="6.44140625" customWidth="1"/>
    <col min="12554" max="12554" width="8.88671875" customWidth="1"/>
    <col min="12555" max="12555" width="4.6640625" customWidth="1"/>
    <col min="12556" max="12556" width="6.6640625" customWidth="1"/>
    <col min="12557" max="12557" width="8.6640625" customWidth="1"/>
    <col min="12558" max="12558" width="4.33203125" customWidth="1"/>
    <col min="12559" max="12565" width="5.44140625" customWidth="1"/>
    <col min="12778" max="12778" width="4.109375" customWidth="1"/>
    <col min="12779" max="12779" width="17" customWidth="1"/>
    <col min="12781" max="12781" width="4.109375" customWidth="1"/>
    <col min="12782" max="12782" width="4.5546875" customWidth="1"/>
    <col min="12783" max="12783" width="8.44140625" customWidth="1"/>
    <col min="12784" max="12784" width="4.44140625" customWidth="1"/>
    <col min="12785" max="12797" width="6.33203125" customWidth="1"/>
    <col min="12798" max="12798" width="8.88671875" customWidth="1"/>
    <col min="12799" max="12799" width="4.44140625" customWidth="1"/>
    <col min="12800" max="12800" width="5" customWidth="1"/>
    <col min="12801" max="12801" width="8.33203125" customWidth="1"/>
    <col min="12802" max="12802" width="4.44140625" customWidth="1"/>
    <col min="12803" max="12803" width="6.33203125" customWidth="1"/>
    <col min="12804" max="12804" width="8.33203125" customWidth="1"/>
    <col min="12805" max="12805" width="4.44140625" customWidth="1"/>
    <col min="12806" max="12806" width="6" customWidth="1"/>
    <col min="12807" max="12807" width="8.5546875" customWidth="1"/>
    <col min="12808" max="12808" width="4.44140625" customWidth="1"/>
    <col min="12809" max="12809" width="6.44140625" customWidth="1"/>
    <col min="12810" max="12810" width="8.88671875" customWidth="1"/>
    <col min="12811" max="12811" width="4.6640625" customWidth="1"/>
    <col min="12812" max="12812" width="6.6640625" customWidth="1"/>
    <col min="12813" max="12813" width="8.6640625" customWidth="1"/>
    <col min="12814" max="12814" width="4.33203125" customWidth="1"/>
    <col min="12815" max="12821" width="5.44140625" customWidth="1"/>
    <col min="13034" max="13034" width="4.109375" customWidth="1"/>
    <col min="13035" max="13035" width="17" customWidth="1"/>
    <col min="13037" max="13037" width="4.109375" customWidth="1"/>
    <col min="13038" max="13038" width="4.5546875" customWidth="1"/>
    <col min="13039" max="13039" width="8.44140625" customWidth="1"/>
    <col min="13040" max="13040" width="4.44140625" customWidth="1"/>
    <col min="13041" max="13053" width="6.33203125" customWidth="1"/>
    <col min="13054" max="13054" width="8.88671875" customWidth="1"/>
    <col min="13055" max="13055" width="4.44140625" customWidth="1"/>
    <col min="13056" max="13056" width="5" customWidth="1"/>
    <col min="13057" max="13057" width="8.33203125" customWidth="1"/>
    <col min="13058" max="13058" width="4.44140625" customWidth="1"/>
    <col min="13059" max="13059" width="6.33203125" customWidth="1"/>
    <col min="13060" max="13060" width="8.33203125" customWidth="1"/>
    <col min="13061" max="13061" width="4.44140625" customWidth="1"/>
    <col min="13062" max="13062" width="6" customWidth="1"/>
    <col min="13063" max="13063" width="8.5546875" customWidth="1"/>
    <col min="13064" max="13064" width="4.44140625" customWidth="1"/>
    <col min="13065" max="13065" width="6.44140625" customWidth="1"/>
    <col min="13066" max="13066" width="8.88671875" customWidth="1"/>
    <col min="13067" max="13067" width="4.6640625" customWidth="1"/>
    <col min="13068" max="13068" width="6.6640625" customWidth="1"/>
    <col min="13069" max="13069" width="8.6640625" customWidth="1"/>
    <col min="13070" max="13070" width="4.33203125" customWidth="1"/>
    <col min="13071" max="13077" width="5.44140625" customWidth="1"/>
    <col min="13290" max="13290" width="4.109375" customWidth="1"/>
    <col min="13291" max="13291" width="17" customWidth="1"/>
    <col min="13293" max="13293" width="4.109375" customWidth="1"/>
    <col min="13294" max="13294" width="4.5546875" customWidth="1"/>
    <col min="13295" max="13295" width="8.44140625" customWidth="1"/>
    <col min="13296" max="13296" width="4.44140625" customWidth="1"/>
    <col min="13297" max="13309" width="6.33203125" customWidth="1"/>
    <col min="13310" max="13310" width="8.88671875" customWidth="1"/>
    <col min="13311" max="13311" width="4.44140625" customWidth="1"/>
    <col min="13312" max="13312" width="5" customWidth="1"/>
    <col min="13313" max="13313" width="8.33203125" customWidth="1"/>
    <col min="13314" max="13314" width="4.44140625" customWidth="1"/>
    <col min="13315" max="13315" width="6.33203125" customWidth="1"/>
    <col min="13316" max="13316" width="8.33203125" customWidth="1"/>
    <col min="13317" max="13317" width="4.44140625" customWidth="1"/>
    <col min="13318" max="13318" width="6" customWidth="1"/>
    <col min="13319" max="13319" width="8.5546875" customWidth="1"/>
    <col min="13320" max="13320" width="4.44140625" customWidth="1"/>
    <col min="13321" max="13321" width="6.44140625" customWidth="1"/>
    <col min="13322" max="13322" width="8.88671875" customWidth="1"/>
    <col min="13323" max="13323" width="4.6640625" customWidth="1"/>
    <col min="13324" max="13324" width="6.6640625" customWidth="1"/>
    <col min="13325" max="13325" width="8.6640625" customWidth="1"/>
    <col min="13326" max="13326" width="4.33203125" customWidth="1"/>
    <col min="13327" max="13333" width="5.44140625" customWidth="1"/>
    <col min="13546" max="13546" width="4.109375" customWidth="1"/>
    <col min="13547" max="13547" width="17" customWidth="1"/>
    <col min="13549" max="13549" width="4.109375" customWidth="1"/>
    <col min="13550" max="13550" width="4.5546875" customWidth="1"/>
    <col min="13551" max="13551" width="8.44140625" customWidth="1"/>
    <col min="13552" max="13552" width="4.44140625" customWidth="1"/>
    <col min="13553" max="13565" width="6.33203125" customWidth="1"/>
    <col min="13566" max="13566" width="8.88671875" customWidth="1"/>
    <col min="13567" max="13567" width="4.44140625" customWidth="1"/>
    <col min="13568" max="13568" width="5" customWidth="1"/>
    <col min="13569" max="13569" width="8.33203125" customWidth="1"/>
    <col min="13570" max="13570" width="4.44140625" customWidth="1"/>
    <col min="13571" max="13571" width="6.33203125" customWidth="1"/>
    <col min="13572" max="13572" width="8.33203125" customWidth="1"/>
    <col min="13573" max="13573" width="4.44140625" customWidth="1"/>
    <col min="13574" max="13574" width="6" customWidth="1"/>
    <col min="13575" max="13575" width="8.5546875" customWidth="1"/>
    <col min="13576" max="13576" width="4.44140625" customWidth="1"/>
    <col min="13577" max="13577" width="6.44140625" customWidth="1"/>
    <col min="13578" max="13578" width="8.88671875" customWidth="1"/>
    <col min="13579" max="13579" width="4.6640625" customWidth="1"/>
    <col min="13580" max="13580" width="6.6640625" customWidth="1"/>
    <col min="13581" max="13581" width="8.6640625" customWidth="1"/>
    <col min="13582" max="13582" width="4.33203125" customWidth="1"/>
    <col min="13583" max="13589" width="5.44140625" customWidth="1"/>
    <col min="13802" max="13802" width="4.109375" customWidth="1"/>
    <col min="13803" max="13803" width="17" customWidth="1"/>
    <col min="13805" max="13805" width="4.109375" customWidth="1"/>
    <col min="13806" max="13806" width="4.5546875" customWidth="1"/>
    <col min="13807" max="13807" width="8.44140625" customWidth="1"/>
    <col min="13808" max="13808" width="4.44140625" customWidth="1"/>
    <col min="13809" max="13821" width="6.33203125" customWidth="1"/>
    <col min="13822" max="13822" width="8.88671875" customWidth="1"/>
    <col min="13823" max="13823" width="4.44140625" customWidth="1"/>
    <col min="13824" max="13824" width="5" customWidth="1"/>
    <col min="13825" max="13825" width="8.33203125" customWidth="1"/>
    <col min="13826" max="13826" width="4.44140625" customWidth="1"/>
    <col min="13827" max="13827" width="6.33203125" customWidth="1"/>
    <col min="13828" max="13828" width="8.33203125" customWidth="1"/>
    <col min="13829" max="13829" width="4.44140625" customWidth="1"/>
    <col min="13830" max="13830" width="6" customWidth="1"/>
    <col min="13831" max="13831" width="8.5546875" customWidth="1"/>
    <col min="13832" max="13832" width="4.44140625" customWidth="1"/>
    <col min="13833" max="13833" width="6.44140625" customWidth="1"/>
    <col min="13834" max="13834" width="8.88671875" customWidth="1"/>
    <col min="13835" max="13835" width="4.6640625" customWidth="1"/>
    <col min="13836" max="13836" width="6.6640625" customWidth="1"/>
    <col min="13837" max="13837" width="8.6640625" customWidth="1"/>
    <col min="13838" max="13838" width="4.33203125" customWidth="1"/>
    <col min="13839" max="13845" width="5.44140625" customWidth="1"/>
    <col min="14058" max="14058" width="4.109375" customWidth="1"/>
    <col min="14059" max="14059" width="17" customWidth="1"/>
    <col min="14061" max="14061" width="4.109375" customWidth="1"/>
    <col min="14062" max="14062" width="4.5546875" customWidth="1"/>
    <col min="14063" max="14063" width="8.44140625" customWidth="1"/>
    <col min="14064" max="14064" width="4.44140625" customWidth="1"/>
    <col min="14065" max="14077" width="6.33203125" customWidth="1"/>
    <col min="14078" max="14078" width="8.88671875" customWidth="1"/>
    <col min="14079" max="14079" width="4.44140625" customWidth="1"/>
    <col min="14080" max="14080" width="5" customWidth="1"/>
    <col min="14081" max="14081" width="8.33203125" customWidth="1"/>
    <col min="14082" max="14082" width="4.44140625" customWidth="1"/>
    <col min="14083" max="14083" width="6.33203125" customWidth="1"/>
    <col min="14084" max="14084" width="8.33203125" customWidth="1"/>
    <col min="14085" max="14085" width="4.44140625" customWidth="1"/>
    <col min="14086" max="14086" width="6" customWidth="1"/>
    <col min="14087" max="14087" width="8.5546875" customWidth="1"/>
    <col min="14088" max="14088" width="4.44140625" customWidth="1"/>
    <col min="14089" max="14089" width="6.44140625" customWidth="1"/>
    <col min="14090" max="14090" width="8.88671875" customWidth="1"/>
    <col min="14091" max="14091" width="4.6640625" customWidth="1"/>
    <col min="14092" max="14092" width="6.6640625" customWidth="1"/>
    <col min="14093" max="14093" width="8.6640625" customWidth="1"/>
    <col min="14094" max="14094" width="4.33203125" customWidth="1"/>
    <col min="14095" max="14101" width="5.44140625" customWidth="1"/>
    <col min="14314" max="14314" width="4.109375" customWidth="1"/>
    <col min="14315" max="14315" width="17" customWidth="1"/>
    <col min="14317" max="14317" width="4.109375" customWidth="1"/>
    <col min="14318" max="14318" width="4.5546875" customWidth="1"/>
    <col min="14319" max="14319" width="8.44140625" customWidth="1"/>
    <col min="14320" max="14320" width="4.44140625" customWidth="1"/>
    <col min="14321" max="14333" width="6.33203125" customWidth="1"/>
    <col min="14334" max="14334" width="8.88671875" customWidth="1"/>
    <col min="14335" max="14335" width="4.44140625" customWidth="1"/>
    <col min="14336" max="14336" width="5" customWidth="1"/>
    <col min="14337" max="14337" width="8.33203125" customWidth="1"/>
    <col min="14338" max="14338" width="4.44140625" customWidth="1"/>
    <col min="14339" max="14339" width="6.33203125" customWidth="1"/>
    <col min="14340" max="14340" width="8.33203125" customWidth="1"/>
    <col min="14341" max="14341" width="4.44140625" customWidth="1"/>
    <col min="14342" max="14342" width="6" customWidth="1"/>
    <col min="14343" max="14343" width="8.5546875" customWidth="1"/>
    <col min="14344" max="14344" width="4.44140625" customWidth="1"/>
    <col min="14345" max="14345" width="6.44140625" customWidth="1"/>
    <col min="14346" max="14346" width="8.88671875" customWidth="1"/>
    <col min="14347" max="14347" width="4.6640625" customWidth="1"/>
    <col min="14348" max="14348" width="6.6640625" customWidth="1"/>
    <col min="14349" max="14349" width="8.6640625" customWidth="1"/>
    <col min="14350" max="14350" width="4.33203125" customWidth="1"/>
    <col min="14351" max="14357" width="5.44140625" customWidth="1"/>
    <col min="14570" max="14570" width="4.109375" customWidth="1"/>
    <col min="14571" max="14571" width="17" customWidth="1"/>
    <col min="14573" max="14573" width="4.109375" customWidth="1"/>
    <col min="14574" max="14574" width="4.5546875" customWidth="1"/>
    <col min="14575" max="14575" width="8.44140625" customWidth="1"/>
    <col min="14576" max="14576" width="4.44140625" customWidth="1"/>
    <col min="14577" max="14589" width="6.33203125" customWidth="1"/>
    <col min="14590" max="14590" width="8.88671875" customWidth="1"/>
    <col min="14591" max="14591" width="4.44140625" customWidth="1"/>
    <col min="14592" max="14592" width="5" customWidth="1"/>
    <col min="14593" max="14593" width="8.33203125" customWidth="1"/>
    <col min="14594" max="14594" width="4.44140625" customWidth="1"/>
    <col min="14595" max="14595" width="6.33203125" customWidth="1"/>
    <col min="14596" max="14596" width="8.33203125" customWidth="1"/>
    <col min="14597" max="14597" width="4.44140625" customWidth="1"/>
    <col min="14598" max="14598" width="6" customWidth="1"/>
    <col min="14599" max="14599" width="8.5546875" customWidth="1"/>
    <col min="14600" max="14600" width="4.44140625" customWidth="1"/>
    <col min="14601" max="14601" width="6.44140625" customWidth="1"/>
    <col min="14602" max="14602" width="8.88671875" customWidth="1"/>
    <col min="14603" max="14603" width="4.6640625" customWidth="1"/>
    <col min="14604" max="14604" width="6.6640625" customWidth="1"/>
    <col min="14605" max="14605" width="8.6640625" customWidth="1"/>
    <col min="14606" max="14606" width="4.33203125" customWidth="1"/>
    <col min="14607" max="14613" width="5.44140625" customWidth="1"/>
    <col min="14826" max="14826" width="4.109375" customWidth="1"/>
    <col min="14827" max="14827" width="17" customWidth="1"/>
    <col min="14829" max="14829" width="4.109375" customWidth="1"/>
    <col min="14830" max="14830" width="4.5546875" customWidth="1"/>
    <col min="14831" max="14831" width="8.44140625" customWidth="1"/>
    <col min="14832" max="14832" width="4.44140625" customWidth="1"/>
    <col min="14833" max="14845" width="6.33203125" customWidth="1"/>
    <col min="14846" max="14846" width="8.88671875" customWidth="1"/>
    <col min="14847" max="14847" width="4.44140625" customWidth="1"/>
    <col min="14848" max="14848" width="5" customWidth="1"/>
    <col min="14849" max="14849" width="8.33203125" customWidth="1"/>
    <col min="14850" max="14850" width="4.44140625" customWidth="1"/>
    <col min="14851" max="14851" width="6.33203125" customWidth="1"/>
    <col min="14852" max="14852" width="8.33203125" customWidth="1"/>
    <col min="14853" max="14853" width="4.44140625" customWidth="1"/>
    <col min="14854" max="14854" width="6" customWidth="1"/>
    <col min="14855" max="14855" width="8.5546875" customWidth="1"/>
    <col min="14856" max="14856" width="4.44140625" customWidth="1"/>
    <col min="14857" max="14857" width="6.44140625" customWidth="1"/>
    <col min="14858" max="14858" width="8.88671875" customWidth="1"/>
    <col min="14859" max="14859" width="4.6640625" customWidth="1"/>
    <col min="14860" max="14860" width="6.6640625" customWidth="1"/>
    <col min="14861" max="14861" width="8.6640625" customWidth="1"/>
    <col min="14862" max="14862" width="4.33203125" customWidth="1"/>
    <col min="14863" max="14869" width="5.44140625" customWidth="1"/>
    <col min="15082" max="15082" width="4.109375" customWidth="1"/>
    <col min="15083" max="15083" width="17" customWidth="1"/>
    <col min="15085" max="15085" width="4.109375" customWidth="1"/>
    <col min="15086" max="15086" width="4.5546875" customWidth="1"/>
    <col min="15087" max="15087" width="8.44140625" customWidth="1"/>
    <col min="15088" max="15088" width="4.44140625" customWidth="1"/>
    <col min="15089" max="15101" width="6.33203125" customWidth="1"/>
    <col min="15102" max="15102" width="8.88671875" customWidth="1"/>
    <col min="15103" max="15103" width="4.44140625" customWidth="1"/>
    <col min="15104" max="15104" width="5" customWidth="1"/>
    <col min="15105" max="15105" width="8.33203125" customWidth="1"/>
    <col min="15106" max="15106" width="4.44140625" customWidth="1"/>
    <col min="15107" max="15107" width="6.33203125" customWidth="1"/>
    <col min="15108" max="15108" width="8.33203125" customWidth="1"/>
    <col min="15109" max="15109" width="4.44140625" customWidth="1"/>
    <col min="15110" max="15110" width="6" customWidth="1"/>
    <col min="15111" max="15111" width="8.5546875" customWidth="1"/>
    <col min="15112" max="15112" width="4.44140625" customWidth="1"/>
    <col min="15113" max="15113" width="6.44140625" customWidth="1"/>
    <col min="15114" max="15114" width="8.88671875" customWidth="1"/>
    <col min="15115" max="15115" width="4.6640625" customWidth="1"/>
    <col min="15116" max="15116" width="6.6640625" customWidth="1"/>
    <col min="15117" max="15117" width="8.6640625" customWidth="1"/>
    <col min="15118" max="15118" width="4.33203125" customWidth="1"/>
    <col min="15119" max="15125" width="5.44140625" customWidth="1"/>
    <col min="15338" max="15338" width="4.109375" customWidth="1"/>
    <col min="15339" max="15339" width="17" customWidth="1"/>
    <col min="15341" max="15341" width="4.109375" customWidth="1"/>
    <col min="15342" max="15342" width="4.5546875" customWidth="1"/>
    <col min="15343" max="15343" width="8.44140625" customWidth="1"/>
    <col min="15344" max="15344" width="4.44140625" customWidth="1"/>
    <col min="15345" max="15357" width="6.33203125" customWidth="1"/>
    <col min="15358" max="15358" width="8.88671875" customWidth="1"/>
    <col min="15359" max="15359" width="4.44140625" customWidth="1"/>
    <col min="15360" max="15360" width="5" customWidth="1"/>
    <col min="15361" max="15361" width="8.33203125" customWidth="1"/>
    <col min="15362" max="15362" width="4.44140625" customWidth="1"/>
    <col min="15363" max="15363" width="6.33203125" customWidth="1"/>
    <col min="15364" max="15364" width="8.33203125" customWidth="1"/>
    <col min="15365" max="15365" width="4.44140625" customWidth="1"/>
    <col min="15366" max="15366" width="6" customWidth="1"/>
    <col min="15367" max="15367" width="8.5546875" customWidth="1"/>
    <col min="15368" max="15368" width="4.44140625" customWidth="1"/>
    <col min="15369" max="15369" width="6.44140625" customWidth="1"/>
    <col min="15370" max="15370" width="8.88671875" customWidth="1"/>
    <col min="15371" max="15371" width="4.6640625" customWidth="1"/>
    <col min="15372" max="15372" width="6.6640625" customWidth="1"/>
    <col min="15373" max="15373" width="8.6640625" customWidth="1"/>
    <col min="15374" max="15374" width="4.33203125" customWidth="1"/>
    <col min="15375" max="15381" width="5.44140625" customWidth="1"/>
    <col min="15594" max="15594" width="4.109375" customWidth="1"/>
    <col min="15595" max="15595" width="17" customWidth="1"/>
    <col min="15597" max="15597" width="4.109375" customWidth="1"/>
    <col min="15598" max="15598" width="4.5546875" customWidth="1"/>
    <col min="15599" max="15599" width="8.44140625" customWidth="1"/>
    <col min="15600" max="15600" width="4.44140625" customWidth="1"/>
    <col min="15601" max="15613" width="6.33203125" customWidth="1"/>
    <col min="15614" max="15614" width="8.88671875" customWidth="1"/>
    <col min="15615" max="15615" width="4.44140625" customWidth="1"/>
    <col min="15616" max="15616" width="5" customWidth="1"/>
    <col min="15617" max="15617" width="8.33203125" customWidth="1"/>
    <col min="15618" max="15618" width="4.44140625" customWidth="1"/>
    <col min="15619" max="15619" width="6.33203125" customWidth="1"/>
    <col min="15620" max="15620" width="8.33203125" customWidth="1"/>
    <col min="15621" max="15621" width="4.44140625" customWidth="1"/>
    <col min="15622" max="15622" width="6" customWidth="1"/>
    <col min="15623" max="15623" width="8.5546875" customWidth="1"/>
    <col min="15624" max="15624" width="4.44140625" customWidth="1"/>
    <col min="15625" max="15625" width="6.44140625" customWidth="1"/>
    <col min="15626" max="15626" width="8.88671875" customWidth="1"/>
    <col min="15627" max="15627" width="4.6640625" customWidth="1"/>
    <col min="15628" max="15628" width="6.6640625" customWidth="1"/>
    <col min="15629" max="15629" width="8.6640625" customWidth="1"/>
    <col min="15630" max="15630" width="4.33203125" customWidth="1"/>
    <col min="15631" max="15637" width="5.44140625" customWidth="1"/>
    <col min="15850" max="15850" width="4.109375" customWidth="1"/>
    <col min="15851" max="15851" width="17" customWidth="1"/>
    <col min="15853" max="15853" width="4.109375" customWidth="1"/>
    <col min="15854" max="15854" width="4.5546875" customWidth="1"/>
    <col min="15855" max="15855" width="8.44140625" customWidth="1"/>
    <col min="15856" max="15856" width="4.44140625" customWidth="1"/>
    <col min="15857" max="15869" width="6.33203125" customWidth="1"/>
    <col min="15870" max="15870" width="8.88671875" customWidth="1"/>
    <col min="15871" max="15871" width="4.44140625" customWidth="1"/>
    <col min="15872" max="15872" width="5" customWidth="1"/>
    <col min="15873" max="15873" width="8.33203125" customWidth="1"/>
    <col min="15874" max="15874" width="4.44140625" customWidth="1"/>
    <col min="15875" max="15875" width="6.33203125" customWidth="1"/>
    <col min="15876" max="15876" width="8.33203125" customWidth="1"/>
    <col min="15877" max="15877" width="4.44140625" customWidth="1"/>
    <col min="15878" max="15878" width="6" customWidth="1"/>
    <col min="15879" max="15879" width="8.5546875" customWidth="1"/>
    <col min="15880" max="15880" width="4.44140625" customWidth="1"/>
    <col min="15881" max="15881" width="6.44140625" customWidth="1"/>
    <col min="15882" max="15882" width="8.88671875" customWidth="1"/>
    <col min="15883" max="15883" width="4.6640625" customWidth="1"/>
    <col min="15884" max="15884" width="6.6640625" customWidth="1"/>
    <col min="15885" max="15885" width="8.6640625" customWidth="1"/>
    <col min="15886" max="15886" width="4.33203125" customWidth="1"/>
    <col min="15887" max="15893" width="5.44140625" customWidth="1"/>
    <col min="16106" max="16106" width="4.109375" customWidth="1"/>
    <col min="16107" max="16107" width="17" customWidth="1"/>
    <col min="16109" max="16109" width="4.109375" customWidth="1"/>
    <col min="16110" max="16110" width="4.5546875" customWidth="1"/>
    <col min="16111" max="16111" width="8.44140625" customWidth="1"/>
    <col min="16112" max="16112" width="4.44140625" customWidth="1"/>
    <col min="16113" max="16125" width="6.33203125" customWidth="1"/>
    <col min="16126" max="16126" width="8.88671875" customWidth="1"/>
    <col min="16127" max="16127" width="4.44140625" customWidth="1"/>
    <col min="16128" max="16128" width="5" customWidth="1"/>
    <col min="16129" max="16129" width="8.33203125" customWidth="1"/>
    <col min="16130" max="16130" width="4.44140625" customWidth="1"/>
    <col min="16131" max="16131" width="6.33203125" customWidth="1"/>
    <col min="16132" max="16132" width="8.33203125" customWidth="1"/>
    <col min="16133" max="16133" width="4.44140625" customWidth="1"/>
    <col min="16134" max="16134" width="6" customWidth="1"/>
    <col min="16135" max="16135" width="8.5546875" customWidth="1"/>
    <col min="16136" max="16136" width="4.44140625" customWidth="1"/>
    <col min="16137" max="16137" width="6.44140625" customWidth="1"/>
    <col min="16138" max="16138" width="8.88671875" customWidth="1"/>
    <col min="16139" max="16139" width="4.6640625" customWidth="1"/>
    <col min="16140" max="16140" width="6.6640625" customWidth="1"/>
    <col min="16141" max="16141" width="8.6640625" customWidth="1"/>
    <col min="16142" max="16142" width="4.33203125" customWidth="1"/>
    <col min="16143" max="16149" width="5.44140625" customWidth="1"/>
  </cols>
  <sheetData>
    <row r="1" spans="1:42" ht="22.5" customHeight="1" x14ac:dyDescent="0.25">
      <c r="A1" t="s">
        <v>96</v>
      </c>
    </row>
    <row r="2" spans="1:42" ht="11.4" customHeight="1" x14ac:dyDescent="0.25">
      <c r="A2" s="218" t="s">
        <v>97</v>
      </c>
      <c r="B2" s="218"/>
      <c r="C2" s="184">
        <v>5</v>
      </c>
    </row>
    <row r="3" spans="1:42" ht="39.6" x14ac:dyDescent="0.25">
      <c r="B3" s="185" t="s">
        <v>3</v>
      </c>
      <c r="C3" s="186" t="s">
        <v>98</v>
      </c>
      <c r="D3" s="187" t="s">
        <v>99</v>
      </c>
      <c r="E3" s="186" t="s">
        <v>101</v>
      </c>
      <c r="F3" s="187" t="s">
        <v>99</v>
      </c>
      <c r="G3" s="186">
        <v>1996</v>
      </c>
      <c r="H3" s="187" t="s">
        <v>99</v>
      </c>
      <c r="I3" s="186">
        <v>1997</v>
      </c>
      <c r="J3" s="187" t="s">
        <v>99</v>
      </c>
      <c r="K3" s="186">
        <v>1998</v>
      </c>
      <c r="L3" s="187" t="s">
        <v>99</v>
      </c>
      <c r="M3" s="186">
        <v>1999</v>
      </c>
      <c r="N3" s="187" t="s">
        <v>99</v>
      </c>
      <c r="O3" s="186" t="s">
        <v>102</v>
      </c>
      <c r="P3" s="187" t="s">
        <v>99</v>
      </c>
      <c r="Q3" s="186" t="s">
        <v>103</v>
      </c>
      <c r="R3" s="187" t="s">
        <v>99</v>
      </c>
      <c r="S3" s="186" t="s">
        <v>104</v>
      </c>
      <c r="T3" s="187" t="s">
        <v>99</v>
      </c>
      <c r="U3" s="186" t="s">
        <v>105</v>
      </c>
      <c r="V3" s="187" t="s">
        <v>99</v>
      </c>
      <c r="W3" s="186" t="s">
        <v>106</v>
      </c>
      <c r="X3" s="187" t="s">
        <v>99</v>
      </c>
      <c r="Y3" s="186" t="s">
        <v>107</v>
      </c>
      <c r="Z3" s="187" t="s">
        <v>99</v>
      </c>
      <c r="AA3" s="186">
        <v>2006</v>
      </c>
      <c r="AB3" s="187" t="s">
        <v>99</v>
      </c>
      <c r="AC3" s="186">
        <v>2007</v>
      </c>
      <c r="AD3" s="187" t="s">
        <v>99</v>
      </c>
      <c r="AE3" s="186">
        <v>2008</v>
      </c>
      <c r="AF3" s="187" t="s">
        <v>99</v>
      </c>
      <c r="AG3" s="186">
        <v>2009</v>
      </c>
      <c r="AH3" s="187" t="s">
        <v>99</v>
      </c>
      <c r="AI3" s="186">
        <v>2010</v>
      </c>
      <c r="AJ3" s="187" t="s">
        <v>99</v>
      </c>
      <c r="AK3" s="186">
        <v>2011</v>
      </c>
      <c r="AL3" s="187" t="s">
        <v>99</v>
      </c>
      <c r="AM3" s="186">
        <v>2012</v>
      </c>
      <c r="AN3" s="187" t="s">
        <v>99</v>
      </c>
      <c r="AO3" s="186">
        <v>2013</v>
      </c>
      <c r="AP3" s="187" t="s">
        <v>99</v>
      </c>
    </row>
    <row r="4" spans="1:42" ht="15" x14ac:dyDescent="0.25">
      <c r="B4" s="189"/>
      <c r="C4" s="190" t="s">
        <v>109</v>
      </c>
      <c r="D4" s="190"/>
      <c r="E4" s="190" t="s">
        <v>109</v>
      </c>
      <c r="F4" s="190"/>
      <c r="G4" s="190"/>
      <c r="H4" s="190"/>
      <c r="I4" s="190"/>
      <c r="J4" s="190"/>
      <c r="K4" s="190"/>
      <c r="L4" s="190"/>
      <c r="M4" s="190"/>
      <c r="N4" s="190"/>
      <c r="O4" s="190" t="s">
        <v>109</v>
      </c>
      <c r="P4" s="190"/>
      <c r="Q4" s="190" t="s">
        <v>109</v>
      </c>
      <c r="R4" s="190"/>
      <c r="S4" s="190" t="s">
        <v>109</v>
      </c>
      <c r="T4" s="190"/>
      <c r="U4" s="190" t="s">
        <v>109</v>
      </c>
      <c r="V4" s="190"/>
      <c r="W4" s="190" t="s">
        <v>109</v>
      </c>
      <c r="X4" s="190"/>
      <c r="Y4" s="190" t="s">
        <v>109</v>
      </c>
      <c r="Z4" s="190"/>
    </row>
    <row r="5" spans="1:42" x14ac:dyDescent="0.25">
      <c r="B5" s="191" t="s">
        <v>6</v>
      </c>
      <c r="C5" s="192"/>
      <c r="D5" s="193"/>
      <c r="E5" s="192"/>
      <c r="F5" s="193"/>
      <c r="G5" s="192"/>
      <c r="H5" s="192"/>
      <c r="I5" s="192">
        <v>26610</v>
      </c>
      <c r="J5" s="192"/>
      <c r="K5" s="192">
        <v>26610</v>
      </c>
      <c r="L5" s="192"/>
      <c r="M5" s="192">
        <v>26610</v>
      </c>
      <c r="N5" s="192"/>
      <c r="O5" s="192"/>
      <c r="P5" s="193"/>
      <c r="Q5" s="192"/>
      <c r="R5" s="193"/>
      <c r="S5" s="192"/>
      <c r="T5" s="194"/>
      <c r="U5" s="192"/>
      <c r="V5" s="193"/>
      <c r="W5" s="192"/>
      <c r="X5" s="193"/>
      <c r="Y5" s="192">
        <v>0</v>
      </c>
      <c r="Z5" s="193"/>
      <c r="AA5" s="195">
        <v>0</v>
      </c>
      <c r="AB5" s="195"/>
      <c r="AC5" s="195">
        <v>0</v>
      </c>
      <c r="AD5" s="195"/>
      <c r="AE5">
        <v>29458</v>
      </c>
      <c r="AF5">
        <v>1</v>
      </c>
      <c r="AG5">
        <v>37218</v>
      </c>
      <c r="AH5">
        <v>1</v>
      </c>
      <c r="AI5">
        <v>51134</v>
      </c>
      <c r="AJ5">
        <v>1</v>
      </c>
      <c r="AK5">
        <v>20569</v>
      </c>
      <c r="AL5">
        <v>1</v>
      </c>
      <c r="AM5">
        <v>43050</v>
      </c>
      <c r="AN5">
        <v>1</v>
      </c>
      <c r="AO5">
        <v>41600</v>
      </c>
      <c r="AP5">
        <v>1</v>
      </c>
    </row>
    <row r="6" spans="1:42" x14ac:dyDescent="0.25">
      <c r="B6" s="191" t="s">
        <v>9</v>
      </c>
      <c r="C6" s="192"/>
      <c r="D6" s="193"/>
      <c r="E6" s="192"/>
      <c r="F6" s="193"/>
      <c r="G6" s="192"/>
      <c r="H6" s="192"/>
      <c r="I6" s="192"/>
      <c r="J6" s="192"/>
      <c r="K6" s="192"/>
      <c r="L6" s="192"/>
      <c r="M6" s="192"/>
      <c r="N6" s="192"/>
      <c r="O6" s="192">
        <v>11000</v>
      </c>
      <c r="P6" s="193"/>
      <c r="Q6" s="192">
        <v>10000</v>
      </c>
      <c r="R6" s="193"/>
      <c r="S6" s="192">
        <v>10000</v>
      </c>
      <c r="T6" s="194"/>
      <c r="U6" s="192">
        <v>11000</v>
      </c>
      <c r="V6" s="193"/>
      <c r="W6" s="192">
        <v>11000</v>
      </c>
      <c r="X6" s="193"/>
      <c r="Y6" s="192">
        <v>11000</v>
      </c>
      <c r="Z6" s="193"/>
      <c r="AA6" s="195">
        <v>12400</v>
      </c>
      <c r="AB6" s="195"/>
      <c r="AC6" s="195">
        <v>12400</v>
      </c>
      <c r="AD6" s="195"/>
      <c r="AE6">
        <v>12400</v>
      </c>
      <c r="AG6">
        <v>12400</v>
      </c>
      <c r="AI6">
        <v>12400</v>
      </c>
      <c r="AK6">
        <v>12400</v>
      </c>
      <c r="AM6">
        <v>12400</v>
      </c>
    </row>
    <row r="7" spans="1:42" x14ac:dyDescent="0.25">
      <c r="B7" s="191" t="s">
        <v>2</v>
      </c>
      <c r="C7" s="192">
        <v>283.81838989257812</v>
      </c>
      <c r="D7" s="193"/>
      <c r="E7" s="192">
        <v>242.15376281738281</v>
      </c>
      <c r="F7" s="193"/>
      <c r="G7" s="192">
        <v>443.04171752929687</v>
      </c>
      <c r="H7" s="192"/>
      <c r="I7" s="192">
        <v>251.56185913085937</v>
      </c>
      <c r="J7" s="192"/>
      <c r="K7" s="192">
        <v>181.43809509277344</v>
      </c>
      <c r="L7" s="192"/>
      <c r="M7" s="192">
        <v>295.10369873046875</v>
      </c>
      <c r="N7" s="192"/>
      <c r="O7" s="192">
        <v>298.27182006835937</v>
      </c>
      <c r="P7" s="193"/>
      <c r="Q7" s="192">
        <v>241.69973754882812</v>
      </c>
      <c r="R7" s="193"/>
      <c r="S7" s="192">
        <v>327.67242431640625</v>
      </c>
      <c r="T7" s="194"/>
      <c r="U7" s="192">
        <v>279.8590087890625</v>
      </c>
      <c r="V7" s="193"/>
      <c r="W7" s="192">
        <v>183.46620178222656</v>
      </c>
      <c r="X7" s="193"/>
      <c r="Y7" s="192">
        <v>187.39274597167969</v>
      </c>
      <c r="Z7" s="193"/>
      <c r="AA7" s="195">
        <v>156.757080078125</v>
      </c>
      <c r="AB7" s="195"/>
      <c r="AC7" s="195">
        <v>126.40191650390625</v>
      </c>
      <c r="AD7" s="195"/>
      <c r="AE7">
        <v>295.61444091796875</v>
      </c>
      <c r="AG7">
        <v>266.77001953125</v>
      </c>
      <c r="AI7">
        <v>260.02545166015625</v>
      </c>
      <c r="AK7">
        <v>162.38845825195312</v>
      </c>
      <c r="AM7">
        <v>198.51531982421875</v>
      </c>
    </row>
    <row r="8" spans="1:42" x14ac:dyDescent="0.25">
      <c r="B8" s="191" t="s">
        <v>10</v>
      </c>
      <c r="C8" s="192">
        <v>5368</v>
      </c>
      <c r="D8" s="193"/>
      <c r="E8" s="192">
        <v>4881</v>
      </c>
      <c r="F8" s="193"/>
      <c r="G8" s="192">
        <v>5797</v>
      </c>
      <c r="H8" s="192"/>
      <c r="I8" s="192">
        <v>7249</v>
      </c>
      <c r="J8" s="192"/>
      <c r="K8" s="192">
        <v>3193</v>
      </c>
      <c r="L8" s="192"/>
      <c r="M8" s="192">
        <v>3993</v>
      </c>
      <c r="N8" s="192"/>
      <c r="O8" s="192">
        <v>2232</v>
      </c>
      <c r="P8" s="193"/>
      <c r="Q8" s="192">
        <v>2766</v>
      </c>
      <c r="R8" s="193"/>
      <c r="S8" s="192">
        <v>6831</v>
      </c>
      <c r="T8" s="194"/>
      <c r="U8" s="192">
        <v>7598</v>
      </c>
      <c r="V8" s="193"/>
      <c r="W8" s="192">
        <v>4756</v>
      </c>
      <c r="X8" s="193"/>
      <c r="Y8" s="192">
        <v>7394</v>
      </c>
      <c r="Z8" s="193"/>
      <c r="AA8" s="195">
        <v>5577</v>
      </c>
      <c r="AB8" s="195"/>
      <c r="AC8" s="195">
        <v>7854</v>
      </c>
      <c r="AD8" s="195"/>
      <c r="AE8">
        <v>3538</v>
      </c>
      <c r="AG8">
        <v>7039</v>
      </c>
    </row>
    <row r="9" spans="1:42" x14ac:dyDescent="0.25">
      <c r="B9" s="191" t="s">
        <v>11</v>
      </c>
      <c r="C9" s="192"/>
      <c r="D9" s="193"/>
      <c r="E9" s="192"/>
      <c r="F9" s="193"/>
      <c r="G9" s="192"/>
      <c r="H9" s="192"/>
      <c r="I9" s="192"/>
      <c r="J9" s="192"/>
      <c r="K9" s="192"/>
      <c r="L9" s="192"/>
      <c r="M9" s="192"/>
      <c r="N9" s="192"/>
      <c r="O9" s="192"/>
      <c r="P9" s="193"/>
      <c r="Q9" s="192"/>
      <c r="R9" s="193"/>
      <c r="S9" s="192"/>
      <c r="T9" s="194"/>
      <c r="U9" s="192"/>
      <c r="V9" s="193"/>
      <c r="W9" s="192"/>
      <c r="X9" s="193"/>
      <c r="Y9" s="192"/>
      <c r="Z9" s="193"/>
      <c r="AA9" s="195"/>
      <c r="AB9" s="195"/>
      <c r="AC9" s="195">
        <v>54254</v>
      </c>
      <c r="AD9" s="195"/>
    </row>
    <row r="10" spans="1:42" x14ac:dyDescent="0.25">
      <c r="B10" s="191" t="s">
        <v>13</v>
      </c>
      <c r="C10" s="192">
        <v>8814.400390625</v>
      </c>
      <c r="D10" s="193"/>
      <c r="E10" s="192">
        <v>9937.7998046875</v>
      </c>
      <c r="F10" s="193"/>
      <c r="G10" s="192"/>
      <c r="H10" s="192"/>
      <c r="I10" s="192"/>
      <c r="J10" s="192"/>
      <c r="K10" s="192"/>
      <c r="L10" s="192"/>
      <c r="M10" s="192">
        <v>9332.900390625</v>
      </c>
      <c r="N10" s="192"/>
      <c r="O10" s="192">
        <v>9246.5</v>
      </c>
      <c r="P10" s="193"/>
      <c r="Q10" s="192">
        <v>9115.2998046875</v>
      </c>
      <c r="R10" s="193"/>
      <c r="S10" s="192">
        <v>13039.2001953125</v>
      </c>
      <c r="T10" s="194"/>
      <c r="U10" s="192">
        <v>14137.599609375</v>
      </c>
      <c r="V10" s="193"/>
      <c r="W10" s="192">
        <v>13247.400390625</v>
      </c>
      <c r="X10" s="193"/>
      <c r="Y10" s="192">
        <v>9824.400390625</v>
      </c>
      <c r="Z10" s="193"/>
      <c r="AA10" s="195">
        <v>11177.099609375</v>
      </c>
      <c r="AB10" s="195"/>
      <c r="AC10" s="195">
        <v>12044.7998046875</v>
      </c>
      <c r="AD10" s="195"/>
      <c r="AE10">
        <v>10264</v>
      </c>
      <c r="AG10">
        <v>12401</v>
      </c>
      <c r="AI10">
        <v>10641</v>
      </c>
      <c r="AK10">
        <v>12299</v>
      </c>
      <c r="AM10">
        <v>10907</v>
      </c>
    </row>
    <row r="11" spans="1:42" x14ac:dyDescent="0.25">
      <c r="B11" s="191" t="s">
        <v>14</v>
      </c>
      <c r="C11" s="192">
        <v>-21.200000762939453</v>
      </c>
      <c r="D11" s="193"/>
      <c r="E11" s="192">
        <v>141.10000610351562</v>
      </c>
      <c r="F11" s="193"/>
      <c r="G11" s="192">
        <v>14.699999809265137</v>
      </c>
      <c r="H11" s="192"/>
      <c r="I11" s="192">
        <v>88.199996948242188</v>
      </c>
      <c r="J11" s="192"/>
      <c r="K11" s="192">
        <v>20.5</v>
      </c>
      <c r="L11" s="192"/>
      <c r="M11" s="192">
        <v>-1.2000000476837158</v>
      </c>
      <c r="N11" s="192"/>
      <c r="O11" s="192">
        <v>40.5</v>
      </c>
      <c r="P11" s="193"/>
      <c r="Q11" s="192">
        <v>-43.599998474121094</v>
      </c>
      <c r="R11" s="193"/>
      <c r="S11" s="192">
        <v>-27.299999237060547</v>
      </c>
      <c r="T11" s="194"/>
      <c r="U11" s="192">
        <v>-14.800000190734863</v>
      </c>
      <c r="V11" s="193"/>
      <c r="W11" s="192">
        <v>-22.299999237060547</v>
      </c>
      <c r="X11" s="193"/>
      <c r="Y11" s="192">
        <v>-3.7999999523162842</v>
      </c>
      <c r="Z11" s="193"/>
      <c r="AA11" s="195">
        <v>128.89999389648437</v>
      </c>
      <c r="AB11" s="195"/>
      <c r="AC11" s="195">
        <v>-52.400001525878906</v>
      </c>
      <c r="AD11" s="195"/>
    </row>
    <row r="12" spans="1:42" x14ac:dyDescent="0.25">
      <c r="B12" s="191" t="s">
        <v>15</v>
      </c>
      <c r="C12" s="192">
        <v>60619.19921875</v>
      </c>
      <c r="D12" s="193"/>
      <c r="E12" s="192">
        <v>29064</v>
      </c>
      <c r="F12" s="193"/>
      <c r="G12" s="192">
        <v>53561</v>
      </c>
      <c r="H12" s="192"/>
      <c r="I12" s="192">
        <v>45672</v>
      </c>
      <c r="J12" s="192"/>
      <c r="K12" s="192">
        <v>85589</v>
      </c>
      <c r="L12" s="192"/>
      <c r="M12" s="192">
        <v>42899</v>
      </c>
      <c r="N12" s="192"/>
      <c r="O12" s="192">
        <v>56171</v>
      </c>
      <c r="P12" s="193"/>
      <c r="Q12" s="192">
        <v>55574</v>
      </c>
      <c r="R12" s="193"/>
      <c r="S12" s="192">
        <v>50795</v>
      </c>
      <c r="T12" s="194"/>
      <c r="U12" s="192">
        <v>51046</v>
      </c>
      <c r="V12" s="193"/>
      <c r="W12" s="192">
        <v>57957</v>
      </c>
      <c r="X12" s="193"/>
      <c r="Y12" s="192">
        <v>59897</v>
      </c>
      <c r="Z12" s="193"/>
      <c r="AA12" s="195">
        <v>53349</v>
      </c>
      <c r="AB12" s="195"/>
      <c r="AC12" s="195">
        <v>44748</v>
      </c>
      <c r="AD12" s="195"/>
      <c r="AE12">
        <v>66039</v>
      </c>
      <c r="AG12">
        <v>76180</v>
      </c>
      <c r="AI12">
        <v>60515</v>
      </c>
      <c r="AK12">
        <v>49627</v>
      </c>
      <c r="AM12">
        <v>78255</v>
      </c>
    </row>
    <row r="13" spans="1:42" x14ac:dyDescent="0.25">
      <c r="B13" s="191" t="s">
        <v>16</v>
      </c>
      <c r="C13" s="192">
        <v>8761.400390625</v>
      </c>
      <c r="D13" s="193"/>
      <c r="E13" s="192">
        <v>12252</v>
      </c>
      <c r="F13" s="193"/>
      <c r="G13" s="192">
        <v>7950</v>
      </c>
      <c r="H13" s="192"/>
      <c r="I13" s="192">
        <v>9269.099609375</v>
      </c>
      <c r="J13" s="192"/>
      <c r="K13" s="192">
        <v>16137.400390625</v>
      </c>
      <c r="L13" s="192"/>
      <c r="M13" s="192">
        <v>14214.5</v>
      </c>
      <c r="N13" s="192"/>
      <c r="O13" s="192">
        <v>15811.7001953125</v>
      </c>
      <c r="P13" s="193"/>
      <c r="Q13" s="192">
        <v>17358.5</v>
      </c>
      <c r="R13" s="193"/>
      <c r="S13" s="192">
        <v>16345.900390625</v>
      </c>
      <c r="T13" s="194"/>
      <c r="U13" s="192">
        <v>5588.7001953125</v>
      </c>
      <c r="V13" s="193"/>
      <c r="W13" s="192">
        <v>11232.2998046875</v>
      </c>
      <c r="X13" s="193"/>
      <c r="Y13" s="192">
        <v>7995.39990234375</v>
      </c>
      <c r="Z13" s="193"/>
      <c r="AA13" s="195">
        <v>12502.7998046875</v>
      </c>
      <c r="AB13" s="195"/>
      <c r="AC13" s="195">
        <v>14172.7998046875</v>
      </c>
      <c r="AD13" s="195"/>
      <c r="AE13">
        <v>29484.599609375</v>
      </c>
      <c r="AG13">
        <v>26223.599609375</v>
      </c>
      <c r="AI13">
        <v>27465</v>
      </c>
      <c r="AK13">
        <v>24039.80078125</v>
      </c>
      <c r="AM13">
        <v>29820.400390625</v>
      </c>
      <c r="AO13">
        <v>23480.30078125</v>
      </c>
    </row>
    <row r="14" spans="1:42" x14ac:dyDescent="0.25">
      <c r="B14" s="191" t="s">
        <v>17</v>
      </c>
      <c r="C14" s="192"/>
      <c r="D14" s="193"/>
      <c r="E14" s="192"/>
      <c r="F14" s="193"/>
      <c r="G14" s="192"/>
      <c r="H14" s="192"/>
      <c r="I14" s="192"/>
      <c r="J14" s="192"/>
      <c r="K14" s="192"/>
      <c r="L14" s="192"/>
      <c r="M14" s="192"/>
      <c r="N14" s="192"/>
      <c r="O14" s="192"/>
      <c r="P14" s="193"/>
      <c r="Q14" s="192">
        <v>9751</v>
      </c>
      <c r="R14" s="193"/>
      <c r="S14" s="192">
        <v>4397</v>
      </c>
      <c r="T14" s="194"/>
      <c r="U14" s="192">
        <v>2802</v>
      </c>
      <c r="V14" s="193"/>
      <c r="W14" s="192">
        <v>3395</v>
      </c>
      <c r="X14" s="193"/>
      <c r="Y14" s="192">
        <v>12972</v>
      </c>
      <c r="Z14" s="193"/>
      <c r="AA14" s="195"/>
      <c r="AB14" s="195"/>
      <c r="AC14" s="195"/>
      <c r="AD14" s="195"/>
    </row>
    <row r="15" spans="1:42" x14ac:dyDescent="0.25">
      <c r="B15" s="191" t="s">
        <v>18</v>
      </c>
      <c r="C15" s="192"/>
      <c r="D15" s="193"/>
      <c r="E15" s="192"/>
      <c r="F15" s="193"/>
      <c r="G15" s="192"/>
      <c r="H15" s="192"/>
      <c r="I15" s="192"/>
      <c r="J15" s="192"/>
      <c r="K15" s="192"/>
      <c r="L15" s="192"/>
      <c r="M15" s="192"/>
      <c r="N15" s="192"/>
      <c r="O15" s="192"/>
      <c r="P15" s="193"/>
      <c r="Q15" s="192"/>
      <c r="R15" s="193"/>
      <c r="S15" s="192"/>
      <c r="T15" s="194"/>
      <c r="U15" s="192"/>
      <c r="V15" s="193"/>
      <c r="W15" s="192"/>
      <c r="X15" s="193"/>
      <c r="Y15" s="192"/>
      <c r="Z15" s="193"/>
      <c r="AA15" s="195">
        <v>80.479995727539063</v>
      </c>
      <c r="AB15" s="195"/>
      <c r="AC15" s="195">
        <v>75.779998779296875</v>
      </c>
      <c r="AD15" s="195"/>
      <c r="AE15">
        <v>76.180000305175781</v>
      </c>
      <c r="AG15">
        <v>77.080001831054687</v>
      </c>
    </row>
    <row r="16" spans="1:42" x14ac:dyDescent="0.25">
      <c r="B16" s="191" t="s">
        <v>19</v>
      </c>
      <c r="C16" s="192"/>
      <c r="D16" s="193"/>
      <c r="E16" s="192"/>
      <c r="F16" s="193"/>
      <c r="G16" s="192"/>
      <c r="H16" s="192"/>
      <c r="I16" s="192"/>
      <c r="J16" s="192"/>
      <c r="K16" s="192"/>
      <c r="L16" s="192"/>
      <c r="M16" s="192"/>
      <c r="N16" s="192"/>
      <c r="O16" s="192"/>
      <c r="P16" s="193"/>
      <c r="Q16" s="192"/>
      <c r="R16" s="193"/>
      <c r="S16" s="192"/>
      <c r="T16" s="194"/>
      <c r="U16" s="192"/>
      <c r="V16" s="193"/>
      <c r="W16" s="192"/>
      <c r="X16" s="193"/>
      <c r="Y16" s="192"/>
      <c r="Z16" s="193"/>
      <c r="AA16" s="195"/>
      <c r="AB16" s="195"/>
      <c r="AC16" s="195"/>
      <c r="AD16" s="195"/>
      <c r="AE16">
        <v>0</v>
      </c>
      <c r="AG16">
        <v>66277</v>
      </c>
      <c r="AI16">
        <v>78285.296875</v>
      </c>
      <c r="AK16">
        <v>35177.5</v>
      </c>
    </row>
    <row r="17" spans="2:42" x14ac:dyDescent="0.25">
      <c r="B17" s="191" t="s">
        <v>20</v>
      </c>
      <c r="C17" s="192"/>
      <c r="D17" s="193"/>
      <c r="E17" s="192"/>
      <c r="F17" s="193"/>
      <c r="G17" s="192"/>
      <c r="H17" s="192"/>
      <c r="I17" s="192"/>
      <c r="J17" s="192"/>
      <c r="K17" s="192"/>
      <c r="L17" s="192"/>
      <c r="M17" s="192"/>
      <c r="N17" s="192"/>
      <c r="O17" s="192"/>
      <c r="P17" s="193"/>
      <c r="Q17" s="192">
        <v>7048454</v>
      </c>
      <c r="R17" s="193"/>
      <c r="S17" s="192">
        <v>7086438</v>
      </c>
      <c r="T17" s="194"/>
      <c r="U17" s="192">
        <v>6683889</v>
      </c>
      <c r="V17" s="193"/>
      <c r="W17" s="192">
        <v>6828025</v>
      </c>
      <c r="X17" s="193"/>
      <c r="Y17" s="192">
        <v>6841269</v>
      </c>
      <c r="Z17" s="193"/>
      <c r="AA17" s="195">
        <v>6979055</v>
      </c>
      <c r="AB17" s="195"/>
      <c r="AC17" s="195">
        <v>6988163</v>
      </c>
      <c r="AD17" s="195"/>
      <c r="AE17">
        <v>6622448</v>
      </c>
      <c r="AG17">
        <v>6618319</v>
      </c>
      <c r="AI17">
        <v>6771338</v>
      </c>
      <c r="AK17">
        <v>7553084</v>
      </c>
      <c r="AM17">
        <v>7100155</v>
      </c>
    </row>
    <row r="18" spans="2:42" x14ac:dyDescent="0.25">
      <c r="B18" s="191" t="s">
        <v>21</v>
      </c>
      <c r="C18" s="192"/>
      <c r="D18" s="193"/>
      <c r="E18" s="192"/>
      <c r="F18" s="193"/>
      <c r="G18" s="192"/>
      <c r="H18" s="192"/>
      <c r="I18" s="192"/>
      <c r="J18" s="192"/>
      <c r="K18" s="192"/>
      <c r="L18" s="192"/>
      <c r="M18" s="192"/>
      <c r="N18" s="192"/>
      <c r="O18" s="192"/>
      <c r="P18" s="193"/>
      <c r="Q18" s="192"/>
      <c r="R18" s="193"/>
      <c r="S18" s="192"/>
      <c r="T18" s="194"/>
      <c r="U18" s="192"/>
      <c r="V18" s="193"/>
      <c r="W18" s="192"/>
      <c r="X18" s="193"/>
      <c r="Y18" s="192"/>
      <c r="Z18" s="193"/>
      <c r="AA18" s="195"/>
      <c r="AB18" s="195"/>
      <c r="AC18" s="195"/>
      <c r="AD18" s="195"/>
      <c r="AM18">
        <v>16451</v>
      </c>
      <c r="AO18">
        <v>16184</v>
      </c>
    </row>
    <row r="19" spans="2:42" x14ac:dyDescent="0.25">
      <c r="B19" s="191" t="s">
        <v>22</v>
      </c>
      <c r="C19" s="192">
        <v>940250</v>
      </c>
      <c r="D19" s="193"/>
      <c r="E19" s="192">
        <v>775435</v>
      </c>
      <c r="F19" s="193"/>
      <c r="G19" s="192">
        <v>729843</v>
      </c>
      <c r="H19" s="192"/>
      <c r="I19" s="192">
        <v>1001283</v>
      </c>
      <c r="J19" s="192"/>
      <c r="K19" s="192">
        <v>785874</v>
      </c>
      <c r="L19" s="192"/>
      <c r="M19" s="192">
        <v>862003</v>
      </c>
      <c r="N19" s="192"/>
      <c r="O19" s="192">
        <v>902209</v>
      </c>
      <c r="P19" s="193"/>
      <c r="Q19" s="192">
        <v>971996</v>
      </c>
      <c r="R19" s="193"/>
      <c r="S19" s="192">
        <v>1006867</v>
      </c>
      <c r="T19" s="194"/>
      <c r="U19" s="192">
        <v>1133798</v>
      </c>
      <c r="V19" s="193"/>
      <c r="W19" s="192">
        <v>1027296.5</v>
      </c>
      <c r="X19" s="193"/>
      <c r="Y19" s="192">
        <v>976932.25</v>
      </c>
      <c r="Z19" s="193"/>
      <c r="AA19" s="195">
        <v>943781</v>
      </c>
      <c r="AB19" s="195"/>
      <c r="AC19" s="195">
        <v>645752.5625</v>
      </c>
      <c r="AD19" s="195"/>
    </row>
    <row r="20" spans="2:42" ht="31.2" x14ac:dyDescent="0.25">
      <c r="B20" s="191" t="s">
        <v>23</v>
      </c>
      <c r="C20" s="192">
        <v>1242.300048828125</v>
      </c>
      <c r="D20" s="193"/>
      <c r="E20" s="192">
        <v>1996.5</v>
      </c>
      <c r="F20" s="193"/>
      <c r="G20" s="192">
        <v>1471.5999755859375</v>
      </c>
      <c r="H20" s="192"/>
      <c r="I20" s="192">
        <v>2536.800048828125</v>
      </c>
      <c r="J20" s="192"/>
      <c r="K20" s="192">
        <v>1966.199951171875</v>
      </c>
      <c r="L20" s="192"/>
      <c r="M20" s="192">
        <v>1441.300048828125</v>
      </c>
      <c r="N20" s="192"/>
      <c r="O20" s="192">
        <v>1886.300048828125</v>
      </c>
      <c r="P20" s="193"/>
      <c r="Q20" s="192">
        <v>2269.300048828125</v>
      </c>
      <c r="R20" s="193"/>
      <c r="S20" s="192">
        <v>1666.0999755859375</v>
      </c>
      <c r="T20" s="194"/>
      <c r="U20" s="192">
        <v>1077</v>
      </c>
      <c r="V20" s="193"/>
      <c r="W20" s="192">
        <v>590</v>
      </c>
      <c r="X20" s="193"/>
      <c r="Y20" s="192">
        <v>2354</v>
      </c>
      <c r="Z20" s="193"/>
      <c r="AA20" s="195">
        <v>1674</v>
      </c>
      <c r="AB20" s="195"/>
      <c r="AC20" s="195">
        <v>338</v>
      </c>
      <c r="AD20" s="195"/>
      <c r="AE20">
        <v>1943.987548828125</v>
      </c>
      <c r="AG20">
        <v>889.86541748046875</v>
      </c>
    </row>
    <row r="21" spans="2:42" x14ac:dyDescent="0.25">
      <c r="B21" s="191" t="s">
        <v>24</v>
      </c>
      <c r="C21" s="192"/>
      <c r="D21" s="193"/>
      <c r="E21" s="192"/>
      <c r="F21" s="193"/>
      <c r="G21" s="192"/>
      <c r="H21" s="192"/>
      <c r="I21" s="192"/>
      <c r="J21" s="192"/>
      <c r="K21" s="192"/>
      <c r="L21" s="192"/>
      <c r="M21" s="192"/>
      <c r="N21" s="192"/>
      <c r="O21" s="192"/>
      <c r="P21" s="193"/>
      <c r="Q21" s="192">
        <v>109448.765625</v>
      </c>
      <c r="R21" s="193"/>
      <c r="S21" s="192">
        <v>113665.1640625</v>
      </c>
      <c r="T21" s="194"/>
      <c r="U21" s="192">
        <v>114062.46875</v>
      </c>
      <c r="V21" s="193"/>
      <c r="W21" s="192">
        <v>117316.5390625</v>
      </c>
      <c r="X21" s="193"/>
      <c r="Y21" s="192">
        <v>112314.7109375</v>
      </c>
      <c r="Z21" s="193"/>
      <c r="AA21" s="195">
        <v>102451.4765625</v>
      </c>
      <c r="AB21" s="195"/>
      <c r="AC21" s="195">
        <v>119202.453125</v>
      </c>
      <c r="AD21" s="195"/>
      <c r="AE21">
        <v>127911.2265625</v>
      </c>
      <c r="AG21">
        <v>105465.0546875</v>
      </c>
      <c r="AI21">
        <v>143679.25</v>
      </c>
      <c r="AK21">
        <v>108094.2421875</v>
      </c>
      <c r="AM21">
        <v>118616.8671875</v>
      </c>
    </row>
    <row r="22" spans="2:42" x14ac:dyDescent="0.25">
      <c r="B22" s="191" t="s">
        <v>25</v>
      </c>
      <c r="C22" s="192">
        <v>13695</v>
      </c>
      <c r="D22" s="193"/>
      <c r="E22" s="192">
        <v>30363</v>
      </c>
      <c r="F22" s="193"/>
      <c r="G22" s="192"/>
      <c r="H22" s="192"/>
      <c r="I22" s="192"/>
      <c r="J22" s="192"/>
      <c r="K22" s="192"/>
      <c r="L22" s="192"/>
      <c r="M22" s="192"/>
      <c r="N22" s="192"/>
      <c r="O22" s="192">
        <v>12194</v>
      </c>
      <c r="P22" s="193"/>
      <c r="Q22" s="192">
        <v>21599</v>
      </c>
      <c r="R22" s="193"/>
      <c r="S22" s="192">
        <v>24785</v>
      </c>
      <c r="T22" s="194"/>
      <c r="U22" s="192">
        <v>6873</v>
      </c>
      <c r="V22" s="193"/>
      <c r="W22" s="192">
        <v>26537</v>
      </c>
      <c r="X22" s="193"/>
      <c r="Y22" s="192">
        <v>24923</v>
      </c>
      <c r="Z22" s="193"/>
      <c r="AA22" s="195">
        <v>13080</v>
      </c>
      <c r="AB22" s="195"/>
      <c r="AC22" s="195">
        <v>16209</v>
      </c>
      <c r="AD22" s="195"/>
      <c r="AK22">
        <v>27080</v>
      </c>
    </row>
    <row r="23" spans="2:42" x14ac:dyDescent="0.25">
      <c r="B23" s="191" t="s">
        <v>26</v>
      </c>
      <c r="C23" s="192"/>
      <c r="D23" s="193"/>
      <c r="E23" s="192"/>
      <c r="F23" s="193"/>
      <c r="G23" s="192">
        <v>759</v>
      </c>
      <c r="H23" s="192"/>
      <c r="I23" s="192">
        <v>515</v>
      </c>
      <c r="J23" s="192"/>
      <c r="K23" s="192">
        <v>497</v>
      </c>
      <c r="L23" s="192"/>
      <c r="M23" s="192">
        <v>386</v>
      </c>
      <c r="N23" s="192"/>
      <c r="O23" s="192">
        <v>342</v>
      </c>
      <c r="P23" s="193"/>
      <c r="Q23" s="192">
        <v>321.29998779296875</v>
      </c>
      <c r="R23" s="193"/>
      <c r="S23" s="192">
        <v>284.10000610351562</v>
      </c>
      <c r="T23" s="194"/>
      <c r="U23" s="192">
        <v>321.39999389648437</v>
      </c>
      <c r="V23" s="193"/>
      <c r="W23" s="192">
        <v>322.70001220703125</v>
      </c>
      <c r="X23" s="193"/>
      <c r="Y23" s="192">
        <v>230.30000305175781</v>
      </c>
      <c r="Z23" s="193"/>
      <c r="AA23" s="195">
        <v>232.60000610351562</v>
      </c>
      <c r="AB23" s="195"/>
      <c r="AC23" s="195">
        <v>276.60000610351562</v>
      </c>
      <c r="AD23" s="195"/>
      <c r="AE23">
        <v>165</v>
      </c>
      <c r="AG23">
        <v>374.5</v>
      </c>
      <c r="AI23">
        <v>257</v>
      </c>
      <c r="AK23">
        <v>334.79998779296875</v>
      </c>
      <c r="AM23">
        <v>473.70001220703125</v>
      </c>
      <c r="AO23">
        <v>177</v>
      </c>
    </row>
    <row r="24" spans="2:42" x14ac:dyDescent="0.25">
      <c r="B24" s="191" t="s">
        <v>27</v>
      </c>
      <c r="C24" s="192">
        <v>9594</v>
      </c>
      <c r="D24" s="193"/>
      <c r="E24" s="192">
        <v>17564</v>
      </c>
      <c r="F24" s="193"/>
      <c r="G24" s="192">
        <v>17429</v>
      </c>
      <c r="H24" s="192"/>
      <c r="I24" s="192">
        <v>17950</v>
      </c>
      <c r="J24" s="192"/>
      <c r="K24" s="192">
        <v>13403</v>
      </c>
      <c r="L24" s="192"/>
      <c r="M24" s="192">
        <v>13910</v>
      </c>
      <c r="N24" s="192"/>
      <c r="O24" s="192">
        <v>14380</v>
      </c>
      <c r="P24" s="193"/>
      <c r="Q24" s="192">
        <v>15567</v>
      </c>
      <c r="R24" s="193"/>
      <c r="S24" s="192">
        <v>22765</v>
      </c>
      <c r="T24" s="194"/>
      <c r="U24" s="192">
        <v>11376</v>
      </c>
      <c r="V24" s="193"/>
      <c r="W24" s="192">
        <v>12156</v>
      </c>
      <c r="X24" s="193"/>
      <c r="Y24" s="192">
        <v>14858</v>
      </c>
      <c r="Z24" s="193"/>
      <c r="AA24" s="195">
        <v>18220</v>
      </c>
      <c r="AB24" s="195"/>
      <c r="AC24" s="195">
        <v>13350</v>
      </c>
      <c r="AD24" s="195"/>
      <c r="AE24">
        <v>10416</v>
      </c>
      <c r="AG24">
        <v>11220</v>
      </c>
      <c r="AI24">
        <v>24341</v>
      </c>
      <c r="AK24">
        <v>13500</v>
      </c>
      <c r="AL24">
        <v>2</v>
      </c>
      <c r="AM24">
        <v>12573</v>
      </c>
      <c r="AN24">
        <v>2</v>
      </c>
      <c r="AO24">
        <v>19040</v>
      </c>
      <c r="AP24">
        <v>2</v>
      </c>
    </row>
    <row r="25" spans="2:42" x14ac:dyDescent="0.25">
      <c r="B25" s="191" t="s">
        <v>28</v>
      </c>
      <c r="C25" s="192">
        <v>18360</v>
      </c>
      <c r="D25" s="193"/>
      <c r="E25" s="192">
        <v>10108</v>
      </c>
      <c r="F25" s="193"/>
      <c r="G25" s="192">
        <v>5552</v>
      </c>
      <c r="H25" s="192"/>
      <c r="I25" s="192">
        <v>10480</v>
      </c>
      <c r="J25" s="192"/>
      <c r="K25" s="192">
        <v>24117</v>
      </c>
      <c r="L25" s="192"/>
      <c r="M25" s="192">
        <v>22588</v>
      </c>
      <c r="N25" s="192"/>
      <c r="O25" s="192"/>
      <c r="P25" s="193"/>
      <c r="Q25" s="192"/>
      <c r="R25" s="193"/>
      <c r="S25" s="192"/>
      <c r="T25" s="194"/>
      <c r="U25" s="192"/>
      <c r="V25" s="193"/>
      <c r="W25" s="192"/>
      <c r="X25" s="193"/>
      <c r="Y25" s="192"/>
      <c r="Z25" s="193"/>
      <c r="AA25" s="195"/>
      <c r="AB25" s="195"/>
      <c r="AC25" s="195"/>
      <c r="AD25" s="195"/>
    </row>
    <row r="26" spans="2:42" x14ac:dyDescent="0.25">
      <c r="B26" s="191" t="s">
        <v>29</v>
      </c>
      <c r="C26" s="192">
        <v>34465.40625</v>
      </c>
      <c r="D26" s="193"/>
      <c r="E26" s="192">
        <v>86777.6640625</v>
      </c>
      <c r="F26" s="193"/>
      <c r="G26" s="192">
        <v>89866.3671875</v>
      </c>
      <c r="H26" s="192"/>
      <c r="I26" s="192">
        <v>145385.40625</v>
      </c>
      <c r="J26" s="192"/>
      <c r="K26" s="192">
        <v>56448.1015625</v>
      </c>
      <c r="L26" s="192"/>
      <c r="M26" s="192">
        <v>157154.578125</v>
      </c>
      <c r="N26" s="192"/>
      <c r="O26" s="192">
        <v>96859.9140625</v>
      </c>
      <c r="P26" s="193"/>
      <c r="Q26" s="192">
        <v>97546.53125</v>
      </c>
      <c r="R26" s="193"/>
      <c r="S26" s="192">
        <v>122325.90625</v>
      </c>
      <c r="T26" s="194"/>
      <c r="U26" s="192">
        <v>84259.0078125</v>
      </c>
      <c r="V26" s="193"/>
      <c r="W26" s="192">
        <v>53009.4765625</v>
      </c>
      <c r="X26" s="193"/>
      <c r="Y26" s="192">
        <v>52853.125</v>
      </c>
      <c r="Z26" s="193"/>
      <c r="AA26" s="195">
        <v>97432.8046875</v>
      </c>
      <c r="AB26" s="195"/>
      <c r="AC26" s="195">
        <v>98682.8671875</v>
      </c>
      <c r="AD26" s="195"/>
      <c r="AE26">
        <v>170909.203125</v>
      </c>
    </row>
    <row r="27" spans="2:42" x14ac:dyDescent="0.25">
      <c r="B27" s="191" t="s">
        <v>30</v>
      </c>
      <c r="C27" s="192"/>
      <c r="D27" s="193"/>
      <c r="E27" s="192"/>
      <c r="F27" s="193"/>
      <c r="G27" s="192"/>
      <c r="H27" s="192"/>
      <c r="I27" s="192"/>
      <c r="J27" s="192"/>
      <c r="K27" s="192"/>
      <c r="L27" s="192"/>
      <c r="M27" s="192"/>
      <c r="N27" s="192"/>
      <c r="O27" s="192"/>
      <c r="P27" s="193"/>
      <c r="Q27" s="192"/>
      <c r="R27" s="193"/>
      <c r="S27" s="192"/>
      <c r="T27" s="194"/>
      <c r="U27" s="192">
        <v>1300</v>
      </c>
      <c r="V27" s="193"/>
      <c r="W27" s="192">
        <v>1300</v>
      </c>
      <c r="X27" s="193"/>
      <c r="Y27" s="192">
        <v>1300</v>
      </c>
      <c r="Z27" s="193"/>
      <c r="AA27" s="195">
        <v>1300</v>
      </c>
      <c r="AB27" s="195"/>
      <c r="AC27" s="195">
        <v>1300</v>
      </c>
      <c r="AD27" s="195"/>
      <c r="AE27">
        <v>1300</v>
      </c>
      <c r="AG27">
        <v>1300</v>
      </c>
    </row>
    <row r="28" spans="2:42" x14ac:dyDescent="0.25">
      <c r="B28" s="191" t="s">
        <v>31</v>
      </c>
      <c r="C28" s="192"/>
      <c r="D28" s="193"/>
      <c r="E28" s="192"/>
      <c r="F28" s="193"/>
      <c r="G28" s="192"/>
      <c r="H28" s="192"/>
      <c r="I28" s="192"/>
      <c r="J28" s="192"/>
      <c r="K28" s="192"/>
      <c r="L28" s="192"/>
      <c r="M28" s="192"/>
      <c r="N28" s="192"/>
      <c r="O28" s="192"/>
      <c r="P28" s="193"/>
      <c r="Q28" s="192"/>
      <c r="R28" s="193"/>
      <c r="S28" s="192"/>
      <c r="T28" s="194"/>
      <c r="U28" s="192"/>
      <c r="V28" s="193"/>
      <c r="W28" s="192"/>
      <c r="X28" s="193"/>
      <c r="Y28" s="192">
        <v>15122.7392578125</v>
      </c>
      <c r="Z28" s="193"/>
      <c r="AA28" s="195"/>
      <c r="AB28" s="195"/>
      <c r="AC28" s="195"/>
      <c r="AD28" s="195"/>
      <c r="AM28">
        <v>15123</v>
      </c>
    </row>
    <row r="29" spans="2:42" x14ac:dyDescent="0.25">
      <c r="B29" s="191" t="s">
        <v>32</v>
      </c>
      <c r="C29" s="192">
        <v>17896</v>
      </c>
      <c r="D29" s="193"/>
      <c r="E29" s="192">
        <v>13249</v>
      </c>
      <c r="F29" s="193"/>
      <c r="G29" s="192">
        <v>7874</v>
      </c>
      <c r="H29" s="192"/>
      <c r="I29" s="192">
        <v>10898</v>
      </c>
      <c r="J29" s="192"/>
      <c r="K29" s="192">
        <v>13468</v>
      </c>
      <c r="L29" s="192"/>
      <c r="M29" s="192">
        <v>12520</v>
      </c>
      <c r="N29" s="192"/>
      <c r="O29" s="192"/>
      <c r="P29" s="193"/>
      <c r="Q29" s="192"/>
      <c r="R29" s="193"/>
      <c r="S29" s="192"/>
      <c r="T29" s="194"/>
      <c r="U29" s="192"/>
      <c r="V29" s="193"/>
      <c r="W29" s="192"/>
      <c r="X29" s="193"/>
      <c r="Y29" s="192">
        <v>28985.69921875</v>
      </c>
      <c r="Z29" s="193"/>
      <c r="AA29" s="195">
        <v>7635.2998046875</v>
      </c>
      <c r="AB29" s="195"/>
      <c r="AC29" s="195">
        <v>31431.400390625</v>
      </c>
      <c r="AD29" s="195"/>
      <c r="AK29">
        <v>30371.30078125</v>
      </c>
      <c r="AM29">
        <v>20385</v>
      </c>
      <c r="AN29">
        <v>2</v>
      </c>
      <c r="AO29">
        <v>9357</v>
      </c>
      <c r="AP29">
        <v>2</v>
      </c>
    </row>
    <row r="30" spans="2:42" x14ac:dyDescent="0.25">
      <c r="B30" s="191" t="s">
        <v>33</v>
      </c>
      <c r="C30" s="192">
        <v>88000</v>
      </c>
      <c r="D30" s="193"/>
      <c r="E30" s="192">
        <v>105000</v>
      </c>
      <c r="F30" s="193"/>
      <c r="G30" s="192">
        <v>100000</v>
      </c>
      <c r="H30" s="192"/>
      <c r="I30" s="192">
        <v>87000</v>
      </c>
      <c r="J30" s="192"/>
      <c r="K30" s="192">
        <v>130000</v>
      </c>
      <c r="L30" s="192"/>
      <c r="M30" s="192">
        <v>95600</v>
      </c>
      <c r="N30" s="192"/>
      <c r="O30" s="192">
        <v>117000</v>
      </c>
      <c r="P30" s="193"/>
      <c r="Q30" s="192">
        <v>87000</v>
      </c>
      <c r="R30" s="193"/>
      <c r="S30" s="192">
        <v>78000</v>
      </c>
      <c r="T30" s="194"/>
      <c r="U30" s="192">
        <v>84000</v>
      </c>
      <c r="V30" s="193"/>
      <c r="W30" s="192">
        <v>135000</v>
      </c>
      <c r="X30" s="193"/>
      <c r="Y30" s="192">
        <v>116000</v>
      </c>
      <c r="Z30" s="193"/>
      <c r="AA30" s="195">
        <v>103417</v>
      </c>
      <c r="AB30" s="195"/>
      <c r="AC30" s="195">
        <v>96000</v>
      </c>
      <c r="AD30" s="195"/>
      <c r="AE30">
        <v>147805</v>
      </c>
      <c r="AG30">
        <v>88022</v>
      </c>
      <c r="AI30">
        <v>103123</v>
      </c>
      <c r="AK30">
        <v>123552</v>
      </c>
      <c r="AM30">
        <v>153575</v>
      </c>
      <c r="AO30">
        <v>106797</v>
      </c>
    </row>
    <row r="31" spans="2:42" x14ac:dyDescent="0.25">
      <c r="B31" s="191" t="s">
        <v>34</v>
      </c>
      <c r="C31" s="192">
        <v>154460.59375</v>
      </c>
      <c r="D31" s="193"/>
      <c r="E31" s="192">
        <v>212792.09375</v>
      </c>
      <c r="F31" s="193"/>
      <c r="G31" s="192">
        <v>195501.59375</v>
      </c>
      <c r="H31" s="192"/>
      <c r="I31" s="192">
        <v>127723.296875</v>
      </c>
      <c r="J31" s="192"/>
      <c r="K31" s="192">
        <v>181597.59375</v>
      </c>
      <c r="L31" s="192"/>
      <c r="M31" s="192">
        <v>239361.5</v>
      </c>
      <c r="N31" s="192"/>
      <c r="O31" s="192">
        <v>223689.59375</v>
      </c>
      <c r="P31" s="193"/>
      <c r="Q31" s="192">
        <v>212667</v>
      </c>
      <c r="R31" s="193"/>
      <c r="S31" s="192">
        <v>194904.296875</v>
      </c>
      <c r="T31" s="194"/>
      <c r="U31" s="192">
        <v>84880</v>
      </c>
      <c r="V31" s="193"/>
      <c r="W31" s="192">
        <v>147465.90625</v>
      </c>
      <c r="X31" s="193"/>
      <c r="Y31" s="192">
        <v>76354.6015625</v>
      </c>
      <c r="Z31" s="193"/>
      <c r="AA31" s="195">
        <v>509886.1875</v>
      </c>
      <c r="AB31" s="195"/>
      <c r="AC31" s="195">
        <v>509243.8125</v>
      </c>
      <c r="AD31" s="195"/>
      <c r="AE31">
        <v>203834.796875</v>
      </c>
      <c r="AG31">
        <v>159004.59375</v>
      </c>
      <c r="AI31">
        <v>174155.90625</v>
      </c>
      <c r="AK31">
        <v>117553.203125</v>
      </c>
      <c r="AM31">
        <v>179435.703125</v>
      </c>
      <c r="AO31">
        <v>242056.703125</v>
      </c>
    </row>
    <row r="32" spans="2:42" x14ac:dyDescent="0.25">
      <c r="B32" s="191" t="s">
        <v>35</v>
      </c>
      <c r="C32" s="192">
        <v>-4698</v>
      </c>
      <c r="D32" s="193">
        <v>3</v>
      </c>
      <c r="E32" s="192">
        <v>-4373</v>
      </c>
      <c r="F32" s="193">
        <v>3</v>
      </c>
      <c r="G32" s="192"/>
      <c r="H32" s="192"/>
      <c r="I32" s="192"/>
      <c r="J32" s="192"/>
      <c r="K32" s="192"/>
      <c r="L32" s="192"/>
      <c r="M32" s="192">
        <v>-79</v>
      </c>
      <c r="N32" s="192">
        <v>3</v>
      </c>
      <c r="O32" s="192">
        <v>-3549</v>
      </c>
      <c r="P32" s="193">
        <v>3</v>
      </c>
      <c r="Q32" s="192">
        <v>-4274</v>
      </c>
      <c r="R32" s="193">
        <v>3</v>
      </c>
      <c r="S32" s="192">
        <v>-7130</v>
      </c>
      <c r="T32" s="194">
        <v>3</v>
      </c>
      <c r="U32" s="192">
        <v>-3021</v>
      </c>
      <c r="V32" s="193">
        <v>3</v>
      </c>
      <c r="W32" s="192">
        <v>-2922</v>
      </c>
      <c r="X32" s="193">
        <v>3</v>
      </c>
      <c r="Y32" s="192">
        <v>-759</v>
      </c>
      <c r="Z32" s="193">
        <v>3</v>
      </c>
      <c r="AA32" s="195">
        <v>-6741</v>
      </c>
      <c r="AB32" s="195">
        <v>3</v>
      </c>
      <c r="AC32" s="195">
        <v>-6795.55322265625</v>
      </c>
      <c r="AD32" s="195">
        <v>3</v>
      </c>
      <c r="AE32">
        <v>-1798.489501953125</v>
      </c>
      <c r="AF32">
        <v>3</v>
      </c>
      <c r="AG32">
        <v>4807.35400390625</v>
      </c>
    </row>
    <row r="33" spans="2:41" x14ac:dyDescent="0.25">
      <c r="B33" s="191" t="s">
        <v>36</v>
      </c>
      <c r="C33" s="192">
        <v>47375</v>
      </c>
      <c r="D33" s="193"/>
      <c r="E33" s="192">
        <v>34664</v>
      </c>
      <c r="F33" s="193"/>
      <c r="G33" s="192">
        <v>35647</v>
      </c>
      <c r="H33" s="192"/>
      <c r="I33" s="192">
        <v>40166</v>
      </c>
      <c r="J33" s="192"/>
      <c r="K33" s="192">
        <v>32797</v>
      </c>
      <c r="L33" s="192"/>
      <c r="M33" s="192">
        <v>40310</v>
      </c>
      <c r="N33" s="192"/>
      <c r="O33" s="192">
        <v>38712</v>
      </c>
      <c r="P33" s="193"/>
      <c r="Q33" s="192">
        <v>40110</v>
      </c>
      <c r="R33" s="193"/>
      <c r="S33" s="192">
        <v>52450</v>
      </c>
      <c r="T33" s="194"/>
      <c r="U33" s="192">
        <v>45970</v>
      </c>
      <c r="V33" s="193"/>
      <c r="W33" s="192">
        <v>47269</v>
      </c>
      <c r="X33" s="193"/>
      <c r="Y33" s="192">
        <v>49192</v>
      </c>
      <c r="Z33" s="193"/>
      <c r="AA33" s="195">
        <v>42793</v>
      </c>
      <c r="AB33" s="195"/>
      <c r="AC33" s="195">
        <v>31586</v>
      </c>
      <c r="AD33" s="195"/>
      <c r="AE33">
        <v>42912</v>
      </c>
      <c r="AG33">
        <v>49557</v>
      </c>
      <c r="AI33">
        <v>45790.453125</v>
      </c>
      <c r="AK33">
        <v>46628.30859375</v>
      </c>
      <c r="AM33">
        <v>44322.4609375</v>
      </c>
    </row>
    <row r="34" spans="2:41" x14ac:dyDescent="0.25">
      <c r="B34" s="191" t="s">
        <v>37</v>
      </c>
      <c r="C34" s="192">
        <v>104000</v>
      </c>
      <c r="D34" s="193"/>
      <c r="E34" s="192">
        <v>139000</v>
      </c>
      <c r="F34" s="193"/>
      <c r="G34" s="192">
        <v>72000</v>
      </c>
      <c r="H34" s="192"/>
      <c r="I34" s="192">
        <v>84000</v>
      </c>
      <c r="J34" s="192"/>
      <c r="K34" s="192">
        <v>143000</v>
      </c>
      <c r="L34" s="192"/>
      <c r="M34" s="192">
        <v>128000</v>
      </c>
      <c r="N34" s="192"/>
      <c r="O34" s="192">
        <v>122000</v>
      </c>
      <c r="P34" s="193"/>
      <c r="Q34" s="192">
        <v>156000</v>
      </c>
      <c r="R34" s="193"/>
      <c r="S34" s="192">
        <v>178000</v>
      </c>
      <c r="T34" s="194"/>
      <c r="U34" s="192">
        <v>44000</v>
      </c>
      <c r="V34" s="193"/>
      <c r="W34" s="192">
        <v>109000</v>
      </c>
      <c r="X34" s="193"/>
      <c r="Y34" s="192">
        <v>88000</v>
      </c>
      <c r="Z34" s="193"/>
      <c r="AA34" s="195">
        <v>77000</v>
      </c>
      <c r="AB34" s="195"/>
      <c r="AC34" s="195">
        <v>135000</v>
      </c>
      <c r="AD34" s="195"/>
      <c r="AE34">
        <v>97000</v>
      </c>
      <c r="AG34">
        <v>103000</v>
      </c>
      <c r="AI34">
        <v>118000</v>
      </c>
      <c r="AK34">
        <v>75000</v>
      </c>
      <c r="AM34">
        <v>94000</v>
      </c>
      <c r="AO34">
        <v>101000</v>
      </c>
    </row>
    <row r="35" spans="2:41" x14ac:dyDescent="0.25">
      <c r="B35" s="191" t="s">
        <v>38</v>
      </c>
      <c r="C35" s="192"/>
      <c r="D35" s="193"/>
      <c r="E35" s="192"/>
      <c r="F35" s="193"/>
      <c r="G35" s="192"/>
      <c r="H35" s="192"/>
      <c r="I35" s="192"/>
      <c r="J35" s="192"/>
      <c r="K35" s="192"/>
      <c r="L35" s="192"/>
      <c r="M35" s="192"/>
      <c r="N35" s="192"/>
      <c r="O35" s="192"/>
      <c r="P35" s="193"/>
      <c r="Q35" s="192">
        <v>147.65849304199219</v>
      </c>
      <c r="R35" s="193">
        <v>4</v>
      </c>
      <c r="S35" s="192">
        <v>118.18229675292969</v>
      </c>
      <c r="T35" s="194">
        <v>4</v>
      </c>
      <c r="U35" s="192">
        <v>133.17169189453125</v>
      </c>
      <c r="V35" s="193">
        <v>4</v>
      </c>
      <c r="W35" s="192">
        <v>128.51309204101562</v>
      </c>
      <c r="X35" s="193">
        <v>4</v>
      </c>
      <c r="Y35" s="192">
        <v>152.15249633789062</v>
      </c>
      <c r="Z35" s="193">
        <v>4</v>
      </c>
      <c r="AA35" s="195">
        <v>152.00508117675781</v>
      </c>
      <c r="AB35" s="195">
        <v>4</v>
      </c>
      <c r="AC35" s="195">
        <v>116.90699005126953</v>
      </c>
      <c r="AD35" s="195">
        <v>4</v>
      </c>
      <c r="AE35">
        <v>160.83944702148437</v>
      </c>
      <c r="AF35">
        <v>4</v>
      </c>
      <c r="AG35">
        <v>104.567626953125</v>
      </c>
      <c r="AH35">
        <v>4</v>
      </c>
      <c r="AI35">
        <v>212.30526733398437</v>
      </c>
      <c r="AJ35">
        <v>4</v>
      </c>
      <c r="AK35">
        <v>179.94195556640625</v>
      </c>
      <c r="AL35">
        <v>4</v>
      </c>
      <c r="AM35">
        <v>150.38352966308594</v>
      </c>
      <c r="AN35">
        <v>4</v>
      </c>
    </row>
    <row r="36" spans="2:41" x14ac:dyDescent="0.25">
      <c r="B36" s="191" t="s">
        <v>39</v>
      </c>
      <c r="C36" s="192">
        <v>1023</v>
      </c>
      <c r="D36" s="193"/>
      <c r="E36" s="192">
        <v>11346</v>
      </c>
      <c r="F36" s="193"/>
      <c r="G36" s="192">
        <v>8900</v>
      </c>
      <c r="H36" s="192"/>
      <c r="I36" s="192">
        <v>3700</v>
      </c>
      <c r="J36" s="192"/>
      <c r="K36" s="192">
        <v>14000</v>
      </c>
      <c r="L36" s="192"/>
      <c r="M36" s="192">
        <v>19000</v>
      </c>
      <c r="N36" s="192"/>
      <c r="O36" s="192">
        <v>-2325</v>
      </c>
      <c r="P36" s="193"/>
      <c r="Q36" s="192">
        <v>6417</v>
      </c>
      <c r="R36" s="193"/>
      <c r="S36" s="192">
        <v>2883</v>
      </c>
      <c r="T36" s="194"/>
      <c r="U36" s="192"/>
      <c r="V36" s="193"/>
      <c r="W36" s="192">
        <v>11710</v>
      </c>
      <c r="X36" s="193"/>
      <c r="Y36" s="192">
        <v>16275</v>
      </c>
      <c r="Z36" s="193"/>
      <c r="AA36" s="195">
        <v>4930</v>
      </c>
      <c r="AB36" s="195"/>
      <c r="AC36" s="195">
        <v>5300</v>
      </c>
      <c r="AD36" s="195"/>
      <c r="AE36">
        <v>4443</v>
      </c>
      <c r="AG36">
        <v>5580</v>
      </c>
      <c r="AI36">
        <v>27435</v>
      </c>
      <c r="AK36">
        <v>-2046</v>
      </c>
      <c r="AM36">
        <v>-558</v>
      </c>
      <c r="AO36">
        <v>8277</v>
      </c>
    </row>
    <row r="37" spans="2:41" x14ac:dyDescent="0.25">
      <c r="B37" s="191" t="s">
        <v>40</v>
      </c>
      <c r="C37" s="192"/>
      <c r="D37" s="193"/>
      <c r="E37" s="192"/>
      <c r="F37" s="193"/>
      <c r="G37" s="192"/>
      <c r="H37" s="192"/>
      <c r="I37" s="192"/>
      <c r="J37" s="192"/>
      <c r="K37" s="192"/>
      <c r="L37" s="192"/>
      <c r="M37" s="192"/>
      <c r="N37" s="192"/>
      <c r="O37" s="192"/>
      <c r="P37" s="193"/>
      <c r="Q37" s="192"/>
      <c r="R37" s="193"/>
      <c r="S37" s="192"/>
      <c r="T37" s="194"/>
      <c r="U37" s="192"/>
      <c r="V37" s="193"/>
      <c r="W37" s="192"/>
      <c r="X37" s="193"/>
      <c r="Y37" s="192">
        <v>135151</v>
      </c>
      <c r="Z37" s="193"/>
      <c r="AA37" s="195">
        <v>164326</v>
      </c>
      <c r="AB37" s="195"/>
      <c r="AC37" s="195">
        <v>163905</v>
      </c>
      <c r="AD37" s="195"/>
      <c r="AE37">
        <v>145361</v>
      </c>
      <c r="AG37">
        <v>158627</v>
      </c>
      <c r="AI37">
        <v>122733</v>
      </c>
      <c r="AK37">
        <v>172947</v>
      </c>
      <c r="AM37">
        <v>150926</v>
      </c>
      <c r="AO37">
        <v>156393</v>
      </c>
    </row>
    <row r="38" spans="2:41" x14ac:dyDescent="0.25">
      <c r="B38" s="191" t="s">
        <v>41</v>
      </c>
      <c r="C38" s="192"/>
      <c r="D38" s="193"/>
      <c r="E38" s="192"/>
      <c r="F38" s="193"/>
      <c r="G38" s="192"/>
      <c r="H38" s="192"/>
      <c r="I38" s="192"/>
      <c r="J38" s="192"/>
      <c r="K38" s="192"/>
      <c r="L38" s="192"/>
      <c r="M38" s="192"/>
      <c r="N38" s="192"/>
      <c r="O38" s="192"/>
      <c r="P38" s="193"/>
      <c r="Q38" s="192">
        <v>75485</v>
      </c>
      <c r="R38" s="193"/>
      <c r="S38" s="192">
        <v>96636</v>
      </c>
      <c r="T38" s="194"/>
      <c r="U38" s="192">
        <v>89644</v>
      </c>
      <c r="V38" s="193"/>
      <c r="W38" s="192">
        <v>75050</v>
      </c>
      <c r="X38" s="193"/>
      <c r="Y38" s="192">
        <v>59980</v>
      </c>
      <c r="Z38" s="193"/>
      <c r="AA38" s="195">
        <v>85727.796875</v>
      </c>
      <c r="AB38" s="195"/>
      <c r="AC38" s="195">
        <v>55485.69921875</v>
      </c>
      <c r="AD38" s="195"/>
      <c r="AE38">
        <v>37384</v>
      </c>
      <c r="AK38">
        <v>32070</v>
      </c>
      <c r="AM38">
        <v>12532</v>
      </c>
    </row>
    <row r="39" spans="2:41" x14ac:dyDescent="0.25">
      <c r="B39" s="191" t="s">
        <v>42</v>
      </c>
      <c r="C39" s="192"/>
      <c r="D39" s="193"/>
      <c r="E39" s="192"/>
      <c r="F39" s="193"/>
      <c r="G39" s="192"/>
      <c r="H39" s="192"/>
      <c r="I39" s="192"/>
      <c r="J39" s="192"/>
      <c r="K39" s="192"/>
      <c r="L39" s="192"/>
      <c r="M39" s="192"/>
      <c r="N39" s="192"/>
      <c r="O39" s="192"/>
      <c r="P39" s="193"/>
      <c r="Q39" s="192"/>
      <c r="R39" s="193"/>
      <c r="S39" s="192"/>
      <c r="T39" s="194"/>
      <c r="U39" s="192"/>
      <c r="V39" s="193"/>
      <c r="W39" s="192"/>
      <c r="X39" s="193"/>
      <c r="Y39" s="192">
        <v>42547.6015625</v>
      </c>
      <c r="Z39" s="193"/>
      <c r="AA39" s="195">
        <v>53775.1015625</v>
      </c>
      <c r="AB39" s="195"/>
      <c r="AC39" s="195">
        <v>41399.19921875</v>
      </c>
      <c r="AD39" s="195"/>
      <c r="AE39">
        <v>61348.80078125</v>
      </c>
      <c r="AG39">
        <v>66468.5</v>
      </c>
      <c r="AI39">
        <v>39874.69921875</v>
      </c>
      <c r="AK39">
        <v>51674.8984375</v>
      </c>
      <c r="AM39">
        <v>53250.5</v>
      </c>
      <c r="AO39">
        <v>45998.6015625</v>
      </c>
    </row>
    <row r="40" spans="2:41" x14ac:dyDescent="0.25">
      <c r="B40" s="191" t="s">
        <v>43</v>
      </c>
      <c r="C40" s="192">
        <v>164000</v>
      </c>
      <c r="D40" s="193"/>
      <c r="E40" s="192"/>
      <c r="F40" s="193"/>
      <c r="G40" s="192"/>
      <c r="H40" s="192"/>
      <c r="I40" s="192"/>
      <c r="J40" s="192"/>
      <c r="K40" s="192"/>
      <c r="L40" s="192"/>
      <c r="M40" s="192"/>
      <c r="N40" s="192"/>
      <c r="O40" s="192">
        <v>89469</v>
      </c>
      <c r="P40" s="193"/>
      <c r="Q40" s="192">
        <v>59504.69921875</v>
      </c>
      <c r="R40" s="193"/>
      <c r="S40" s="192">
        <v>105255.703125</v>
      </c>
      <c r="T40" s="194"/>
      <c r="U40" s="192">
        <v>89088.8984375</v>
      </c>
      <c r="V40" s="193"/>
      <c r="W40" s="192">
        <v>122123.703125</v>
      </c>
      <c r="X40" s="193"/>
      <c r="Y40" s="192">
        <v>101417.703125</v>
      </c>
      <c r="Z40" s="193"/>
      <c r="AA40" s="195">
        <v>56258.5</v>
      </c>
      <c r="AB40" s="195"/>
      <c r="AC40" s="195">
        <v>48374.5</v>
      </c>
      <c r="AD40" s="195"/>
      <c r="AE40">
        <v>111842</v>
      </c>
      <c r="AG40">
        <v>123600.703125</v>
      </c>
      <c r="AI40">
        <v>151194.796875</v>
      </c>
    </row>
    <row r="41" spans="2:41" x14ac:dyDescent="0.25">
      <c r="B41" s="191" t="s">
        <v>44</v>
      </c>
      <c r="C41" s="192">
        <v>9267</v>
      </c>
      <c r="D41" s="193"/>
      <c r="E41" s="192"/>
      <c r="F41" s="193"/>
      <c r="G41" s="192"/>
      <c r="H41" s="192"/>
      <c r="I41" s="192"/>
      <c r="J41" s="192"/>
      <c r="K41" s="192"/>
      <c r="L41" s="192"/>
      <c r="M41" s="192"/>
      <c r="N41" s="192"/>
      <c r="O41" s="192"/>
      <c r="P41" s="193"/>
      <c r="Q41" s="192"/>
      <c r="R41" s="193"/>
      <c r="S41" s="192"/>
      <c r="T41" s="194"/>
      <c r="U41" s="192"/>
      <c r="V41" s="193"/>
      <c r="W41" s="192"/>
      <c r="X41" s="193"/>
      <c r="Y41" s="192">
        <v>11029</v>
      </c>
      <c r="Z41" s="193"/>
      <c r="AA41" s="195"/>
      <c r="AB41" s="195"/>
      <c r="AC41" s="195"/>
      <c r="AD41" s="195"/>
    </row>
    <row r="42" spans="2:41" x14ac:dyDescent="0.25">
      <c r="B42" s="191" t="s">
        <v>45</v>
      </c>
      <c r="C42" s="192"/>
      <c r="D42" s="193"/>
      <c r="E42" s="192"/>
      <c r="F42" s="193"/>
      <c r="G42" s="192"/>
      <c r="H42" s="192"/>
      <c r="I42" s="192"/>
      <c r="J42" s="192"/>
      <c r="K42" s="192"/>
      <c r="L42" s="192"/>
      <c r="M42" s="192"/>
      <c r="N42" s="192"/>
      <c r="O42" s="192"/>
      <c r="P42" s="193"/>
      <c r="Q42" s="192">
        <v>313</v>
      </c>
      <c r="R42" s="193"/>
      <c r="S42" s="192">
        <v>533.20001220703125</v>
      </c>
      <c r="T42" s="194"/>
      <c r="U42" s="192">
        <v>682</v>
      </c>
      <c r="V42" s="193"/>
      <c r="W42" s="192">
        <v>400.5</v>
      </c>
      <c r="X42" s="193"/>
      <c r="Y42" s="192">
        <v>633</v>
      </c>
      <c r="Z42" s="193"/>
      <c r="AA42" s="195">
        <v>445</v>
      </c>
      <c r="AB42" s="195"/>
      <c r="AC42" s="195">
        <v>482</v>
      </c>
      <c r="AD42" s="195"/>
      <c r="AE42">
        <v>324.330078125</v>
      </c>
      <c r="AG42">
        <v>476.04998779296875</v>
      </c>
      <c r="AI42">
        <v>635.3699951171875</v>
      </c>
      <c r="AK42">
        <v>404.17999267578125</v>
      </c>
      <c r="AM42">
        <v>408.29998779296875</v>
      </c>
    </row>
    <row r="43" spans="2:41" x14ac:dyDescent="0.25">
      <c r="B43" s="191" t="s">
        <v>46</v>
      </c>
      <c r="C43" s="192"/>
      <c r="D43" s="193"/>
      <c r="E43" s="192"/>
      <c r="F43" s="193"/>
      <c r="G43" s="192"/>
      <c r="H43" s="192"/>
      <c r="I43" s="192"/>
      <c r="J43" s="192"/>
      <c r="K43" s="192"/>
      <c r="L43" s="192"/>
      <c r="M43" s="192"/>
      <c r="N43" s="192"/>
      <c r="O43" s="192"/>
      <c r="P43" s="193"/>
      <c r="Q43" s="192"/>
      <c r="R43" s="193"/>
      <c r="S43" s="192"/>
      <c r="T43" s="194"/>
      <c r="U43" s="192">
        <v>65100</v>
      </c>
      <c r="V43" s="193">
        <v>5</v>
      </c>
      <c r="W43" s="192">
        <v>68300</v>
      </c>
      <c r="X43" s="193">
        <v>5</v>
      </c>
      <c r="Y43" s="192">
        <v>71700</v>
      </c>
      <c r="Z43" s="193">
        <v>5</v>
      </c>
      <c r="AA43" s="195">
        <v>55800</v>
      </c>
      <c r="AB43" s="195">
        <v>5</v>
      </c>
      <c r="AC43" s="195">
        <v>64900</v>
      </c>
      <c r="AD43" s="195">
        <v>5</v>
      </c>
      <c r="AE43">
        <v>50300</v>
      </c>
      <c r="AF43">
        <v>5</v>
      </c>
      <c r="AG43">
        <v>58200</v>
      </c>
      <c r="AH43">
        <v>5</v>
      </c>
    </row>
    <row r="44" spans="2:41" x14ac:dyDescent="0.25">
      <c r="B44" s="191" t="s">
        <v>47</v>
      </c>
      <c r="C44" s="192"/>
      <c r="D44" s="193"/>
      <c r="E44" s="192">
        <v>143.39999389648438</v>
      </c>
      <c r="F44" s="193"/>
      <c r="G44" s="192">
        <v>175.89999389648437</v>
      </c>
      <c r="H44" s="192"/>
      <c r="I44" s="192">
        <v>203.5</v>
      </c>
      <c r="J44" s="192"/>
      <c r="K44" s="192">
        <v>100.5</v>
      </c>
      <c r="L44" s="192"/>
      <c r="M44" s="192">
        <v>155.39999389648437</v>
      </c>
      <c r="N44" s="192"/>
      <c r="O44" s="192">
        <v>68.900001525878906</v>
      </c>
      <c r="P44" s="193"/>
      <c r="Q44" s="192">
        <v>116.90000152587891</v>
      </c>
      <c r="R44" s="193"/>
      <c r="S44" s="192">
        <v>129.39999389648437</v>
      </c>
      <c r="T44" s="194"/>
      <c r="U44" s="192">
        <v>141.39999389648437</v>
      </c>
      <c r="V44" s="193"/>
      <c r="W44" s="192">
        <v>206.39999389648437</v>
      </c>
      <c r="X44" s="193"/>
      <c r="Y44" s="192">
        <v>176.89999389648437</v>
      </c>
      <c r="Z44" s="193"/>
      <c r="AA44" s="195">
        <v>104</v>
      </c>
      <c r="AB44" s="195"/>
      <c r="AC44" s="195">
        <v>66.099998474121094</v>
      </c>
      <c r="AD44" s="195"/>
      <c r="AE44">
        <v>39.900001525878906</v>
      </c>
      <c r="AG44">
        <v>36.700000762939453</v>
      </c>
      <c r="AI44">
        <v>25.899999618530273</v>
      </c>
      <c r="AK44">
        <v>55.299999237060547</v>
      </c>
      <c r="AM44">
        <v>117.30000305175781</v>
      </c>
      <c r="AO44">
        <v>108.40000152587891</v>
      </c>
    </row>
    <row r="45" spans="2:41" x14ac:dyDescent="0.25">
      <c r="B45" s="191" t="s">
        <v>48</v>
      </c>
      <c r="C45" s="192">
        <v>34144</v>
      </c>
      <c r="D45" s="193">
        <v>6</v>
      </c>
      <c r="E45" s="192">
        <v>25035</v>
      </c>
      <c r="F45" s="193">
        <v>6</v>
      </c>
      <c r="G45" s="192">
        <v>26303</v>
      </c>
      <c r="H45" s="192">
        <v>6</v>
      </c>
      <c r="I45" s="192">
        <v>24460</v>
      </c>
      <c r="J45" s="192">
        <v>6</v>
      </c>
      <c r="K45" s="192">
        <v>32335</v>
      </c>
      <c r="L45" s="192">
        <v>6</v>
      </c>
      <c r="M45" s="192">
        <v>22164</v>
      </c>
      <c r="N45" s="192">
        <v>6</v>
      </c>
      <c r="O45" s="192">
        <v>22360.169921875</v>
      </c>
      <c r="P45" s="193">
        <v>6</v>
      </c>
      <c r="Q45" s="192">
        <v>22952.900390625</v>
      </c>
      <c r="R45" s="193">
        <v>6</v>
      </c>
      <c r="S45" s="192">
        <v>29964.1796875</v>
      </c>
      <c r="T45" s="194">
        <v>6</v>
      </c>
      <c r="U45" s="192">
        <v>24288.359375</v>
      </c>
      <c r="V45" s="193">
        <v>6</v>
      </c>
      <c r="W45" s="192">
        <v>21672.099609375</v>
      </c>
      <c r="X45" s="193">
        <v>6</v>
      </c>
      <c r="Y45" s="192">
        <v>21266</v>
      </c>
      <c r="Z45" s="193">
        <v>6</v>
      </c>
      <c r="AA45" s="195">
        <v>18673.509765625</v>
      </c>
      <c r="AB45" s="195">
        <v>6</v>
      </c>
      <c r="AC45" s="195">
        <v>21987.3203125</v>
      </c>
      <c r="AD45" s="195">
        <v>6</v>
      </c>
      <c r="AE45">
        <v>21482.240234375</v>
      </c>
      <c r="AF45">
        <v>6</v>
      </c>
      <c r="AG45">
        <v>28506</v>
      </c>
      <c r="AH45">
        <v>6</v>
      </c>
      <c r="AI45">
        <v>29222.80078125</v>
      </c>
      <c r="AK45">
        <v>22191.69921875</v>
      </c>
      <c r="AM45">
        <v>30674.30078125</v>
      </c>
    </row>
    <row r="46" spans="2:41" x14ac:dyDescent="0.25">
      <c r="B46" s="191" t="s">
        <v>49</v>
      </c>
      <c r="C46" s="192">
        <v>27591</v>
      </c>
      <c r="D46" s="193"/>
      <c r="E46" s="192">
        <v>20084</v>
      </c>
      <c r="F46" s="193"/>
      <c r="G46" s="192">
        <v>15280</v>
      </c>
      <c r="H46" s="192"/>
      <c r="I46" s="192">
        <v>23517</v>
      </c>
      <c r="J46" s="192"/>
      <c r="K46" s="192">
        <v>25800.5</v>
      </c>
      <c r="L46" s="192"/>
      <c r="M46" s="192">
        <v>15384</v>
      </c>
      <c r="N46" s="192"/>
      <c r="O46" s="192">
        <v>18370</v>
      </c>
      <c r="P46" s="193"/>
      <c r="Q46" s="192">
        <v>20210</v>
      </c>
      <c r="R46" s="193"/>
      <c r="S46" s="192">
        <v>25892</v>
      </c>
      <c r="T46" s="194"/>
      <c r="U46" s="192">
        <v>31389</v>
      </c>
      <c r="V46" s="193"/>
      <c r="W46" s="192">
        <v>14440</v>
      </c>
      <c r="X46" s="193"/>
      <c r="Y46" s="192">
        <v>11901</v>
      </c>
      <c r="Z46" s="193"/>
      <c r="AA46" s="195">
        <v>8497</v>
      </c>
      <c r="AB46" s="195"/>
      <c r="AC46" s="195">
        <v>22334</v>
      </c>
      <c r="AD46" s="195"/>
      <c r="AE46">
        <v>19711</v>
      </c>
      <c r="AG46">
        <v>21160</v>
      </c>
      <c r="AI46">
        <v>30223</v>
      </c>
      <c r="AK46">
        <v>14644</v>
      </c>
      <c r="AM46">
        <v>24287</v>
      </c>
      <c r="AO46">
        <v>20227</v>
      </c>
    </row>
    <row r="47" spans="2:41" x14ac:dyDescent="0.25">
      <c r="B47" s="191" t="s">
        <v>50</v>
      </c>
      <c r="C47" s="192"/>
      <c r="D47" s="193"/>
      <c r="E47" s="192"/>
      <c r="F47" s="193"/>
      <c r="G47" s="192"/>
      <c r="H47" s="192"/>
      <c r="I47" s="192"/>
      <c r="J47" s="192"/>
      <c r="K47" s="192"/>
      <c r="L47" s="192"/>
      <c r="M47" s="192">
        <v>4100</v>
      </c>
      <c r="N47" s="192"/>
      <c r="O47" s="192">
        <v>4300</v>
      </c>
      <c r="P47" s="193"/>
      <c r="Q47" s="192"/>
      <c r="R47" s="193"/>
      <c r="S47" s="192"/>
      <c r="T47" s="194"/>
      <c r="U47" s="192"/>
      <c r="V47" s="193"/>
      <c r="W47" s="192"/>
      <c r="X47" s="193"/>
      <c r="Y47" s="192"/>
      <c r="Z47" s="193"/>
      <c r="AA47" s="195"/>
      <c r="AB47" s="195"/>
      <c r="AC47" s="195"/>
      <c r="AD47" s="195"/>
      <c r="AG47">
        <v>4100</v>
      </c>
    </row>
    <row r="48" spans="2:41" x14ac:dyDescent="0.25">
      <c r="B48" s="191" t="s">
        <v>51</v>
      </c>
      <c r="C48" s="192">
        <v>20354</v>
      </c>
      <c r="D48" s="193"/>
      <c r="E48" s="192">
        <v>17568</v>
      </c>
      <c r="F48" s="193"/>
      <c r="G48" s="192">
        <v>10534</v>
      </c>
      <c r="H48" s="192"/>
      <c r="I48" s="192">
        <v>12805</v>
      </c>
      <c r="J48" s="192"/>
      <c r="K48" s="192">
        <v>20981</v>
      </c>
      <c r="L48" s="192"/>
      <c r="M48" s="192">
        <v>16786</v>
      </c>
      <c r="N48" s="192"/>
      <c r="O48" s="192">
        <v>16786</v>
      </c>
      <c r="P48" s="193"/>
      <c r="Q48" s="192">
        <v>18408</v>
      </c>
      <c r="R48" s="193"/>
      <c r="S48" s="192">
        <v>16793</v>
      </c>
      <c r="T48" s="194"/>
      <c r="U48" s="192">
        <v>9981</v>
      </c>
      <c r="V48" s="193"/>
      <c r="W48" s="192"/>
      <c r="X48" s="193"/>
      <c r="Y48" s="192"/>
      <c r="Z48" s="193"/>
      <c r="AA48" s="195">
        <v>10104</v>
      </c>
      <c r="AB48" s="195"/>
      <c r="AC48" s="195">
        <v>18844</v>
      </c>
      <c r="AD48" s="195"/>
      <c r="AE48">
        <v>14225</v>
      </c>
      <c r="AG48">
        <v>11438</v>
      </c>
      <c r="AI48">
        <v>17751</v>
      </c>
      <c r="AK48">
        <v>16854</v>
      </c>
      <c r="AM48">
        <v>20056</v>
      </c>
      <c r="AO48">
        <v>10193</v>
      </c>
    </row>
    <row r="49" spans="2:41" x14ac:dyDescent="0.25">
      <c r="B49" s="191" t="s">
        <v>52</v>
      </c>
      <c r="C49" s="192">
        <v>1003</v>
      </c>
      <c r="D49" s="193"/>
      <c r="E49" s="192">
        <v>961</v>
      </c>
      <c r="F49" s="193"/>
      <c r="G49" s="192"/>
      <c r="H49" s="192"/>
      <c r="I49" s="192"/>
      <c r="J49" s="192"/>
      <c r="K49" s="192"/>
      <c r="L49" s="192"/>
      <c r="M49" s="192">
        <v>870</v>
      </c>
      <c r="N49" s="192"/>
      <c r="O49" s="192"/>
      <c r="P49" s="193"/>
      <c r="Q49" s="192"/>
      <c r="R49" s="193"/>
      <c r="S49" s="192"/>
      <c r="T49" s="194"/>
      <c r="U49" s="192"/>
      <c r="V49" s="193"/>
      <c r="W49" s="192"/>
      <c r="X49" s="193"/>
      <c r="Y49" s="192"/>
      <c r="Z49" s="193"/>
      <c r="AA49" s="195"/>
      <c r="AB49" s="195"/>
      <c r="AC49" s="195"/>
      <c r="AD49" s="195"/>
      <c r="AE49">
        <v>1036.800048828125</v>
      </c>
      <c r="AG49">
        <v>926.9000244140625</v>
      </c>
      <c r="AI49">
        <v>1917.5</v>
      </c>
      <c r="AK49">
        <v>1508.4000244140625</v>
      </c>
    </row>
    <row r="50" spans="2:41" x14ac:dyDescent="0.25">
      <c r="B50" s="191" t="s">
        <v>53</v>
      </c>
      <c r="C50" s="192"/>
      <c r="D50" s="193"/>
      <c r="E50" s="192"/>
      <c r="F50" s="193"/>
      <c r="G50" s="192"/>
      <c r="H50" s="192"/>
      <c r="I50" s="192"/>
      <c r="J50" s="192"/>
      <c r="K50" s="192">
        <v>337000</v>
      </c>
      <c r="L50" s="192"/>
      <c r="M50" s="192"/>
      <c r="N50" s="192"/>
      <c r="O50" s="192">
        <v>337000</v>
      </c>
      <c r="P50" s="193"/>
      <c r="Q50" s="192"/>
      <c r="R50" s="193"/>
      <c r="S50" s="192"/>
      <c r="T50" s="194"/>
      <c r="U50" s="192"/>
      <c r="V50" s="193"/>
      <c r="W50" s="192"/>
      <c r="X50" s="193"/>
      <c r="Y50" s="192"/>
      <c r="Z50" s="193"/>
      <c r="AA50" s="195"/>
      <c r="AB50" s="195"/>
      <c r="AC50" s="195">
        <v>337000</v>
      </c>
      <c r="AD50" s="195"/>
    </row>
    <row r="51" spans="2:41" x14ac:dyDescent="0.25">
      <c r="B51" s="191" t="s">
        <v>54</v>
      </c>
      <c r="C51" s="192">
        <v>82.199996948242188</v>
      </c>
      <c r="D51" s="193"/>
      <c r="E51" s="192">
        <v>84</v>
      </c>
      <c r="F51" s="193"/>
      <c r="G51" s="192">
        <v>45.599998474121094</v>
      </c>
      <c r="H51" s="192"/>
      <c r="I51" s="192">
        <v>64.5</v>
      </c>
      <c r="J51" s="192"/>
      <c r="K51" s="192">
        <v>27.299999237060547</v>
      </c>
      <c r="L51" s="192"/>
      <c r="M51" s="192">
        <v>69.199996948242188</v>
      </c>
      <c r="N51" s="192"/>
      <c r="O51" s="192">
        <v>74.099998474121094</v>
      </c>
      <c r="P51" s="193"/>
      <c r="Q51" s="192">
        <v>56</v>
      </c>
      <c r="R51" s="193"/>
      <c r="S51" s="192">
        <v>74.5</v>
      </c>
      <c r="T51" s="194"/>
      <c r="U51" s="192">
        <v>148.80000305175781</v>
      </c>
      <c r="V51" s="193"/>
      <c r="W51" s="192">
        <v>75.599998474121094</v>
      </c>
      <c r="X51" s="193"/>
      <c r="Y51" s="192">
        <v>86.300003051757812</v>
      </c>
      <c r="Z51" s="193"/>
      <c r="AA51" s="195">
        <v>92.099998474121094</v>
      </c>
      <c r="AB51" s="195"/>
      <c r="AC51" s="195">
        <v>105.90000152587891</v>
      </c>
      <c r="AD51" s="195"/>
      <c r="AE51">
        <v>85.5</v>
      </c>
      <c r="AG51">
        <v>116.09999847412109</v>
      </c>
      <c r="AI51">
        <v>91</v>
      </c>
      <c r="AK51">
        <v>104.90000152587891</v>
      </c>
      <c r="AM51">
        <v>92.199996948242187</v>
      </c>
      <c r="AO51">
        <v>85.099998474121094</v>
      </c>
    </row>
    <row r="52" spans="2:41" x14ac:dyDescent="0.25">
      <c r="B52" s="191" t="s">
        <v>55</v>
      </c>
      <c r="C52" s="192">
        <v>2241</v>
      </c>
      <c r="D52" s="193"/>
      <c r="E52" s="192">
        <v>2866</v>
      </c>
      <c r="F52" s="193"/>
      <c r="G52" s="192">
        <v>2411</v>
      </c>
      <c r="H52" s="192"/>
      <c r="I52" s="192">
        <v>2558</v>
      </c>
      <c r="J52" s="192"/>
      <c r="K52" s="192">
        <v>2703</v>
      </c>
      <c r="L52" s="192"/>
      <c r="M52" s="192">
        <v>1401</v>
      </c>
      <c r="N52" s="192">
        <v>7</v>
      </c>
      <c r="O52" s="192">
        <v>2558</v>
      </c>
      <c r="P52" s="193"/>
      <c r="Q52" s="192">
        <v>2411</v>
      </c>
      <c r="R52" s="193"/>
      <c r="S52" s="192">
        <v>2635</v>
      </c>
      <c r="T52" s="194"/>
      <c r="U52" s="192">
        <v>2999</v>
      </c>
      <c r="V52" s="193"/>
      <c r="W52" s="192">
        <v>2723</v>
      </c>
      <c r="X52" s="193"/>
      <c r="Y52" s="192">
        <v>3361</v>
      </c>
      <c r="Z52" s="193"/>
      <c r="AA52" s="195">
        <v>2493</v>
      </c>
      <c r="AB52" s="195"/>
      <c r="AC52" s="195">
        <v>2578</v>
      </c>
      <c r="AD52" s="195"/>
      <c r="AE52">
        <v>2925</v>
      </c>
      <c r="AG52">
        <v>2949</v>
      </c>
      <c r="AI52">
        <v>2749</v>
      </c>
      <c r="AK52">
        <v>2307</v>
      </c>
      <c r="AM52">
        <v>2199</v>
      </c>
    </row>
    <row r="53" spans="2:41" x14ac:dyDescent="0.25">
      <c r="B53" s="191" t="s">
        <v>56</v>
      </c>
      <c r="C53" s="192"/>
      <c r="D53" s="193"/>
      <c r="E53" s="192">
        <v>57130</v>
      </c>
      <c r="F53" s="193"/>
      <c r="G53" s="192"/>
      <c r="H53" s="192"/>
      <c r="I53" s="192"/>
      <c r="J53" s="192"/>
      <c r="K53" s="192"/>
      <c r="L53" s="192"/>
      <c r="M53" s="192">
        <v>41325</v>
      </c>
      <c r="N53" s="192"/>
      <c r="O53" s="192"/>
      <c r="P53" s="193"/>
      <c r="Q53" s="192"/>
      <c r="R53" s="193"/>
      <c r="S53" s="192"/>
      <c r="T53" s="194"/>
      <c r="U53" s="192"/>
      <c r="V53" s="193"/>
      <c r="W53" s="192"/>
      <c r="X53" s="193"/>
      <c r="Y53" s="192"/>
      <c r="Z53" s="193"/>
      <c r="AA53" s="195"/>
      <c r="AB53" s="195"/>
      <c r="AC53" s="195">
        <v>22000</v>
      </c>
      <c r="AD53" s="195"/>
      <c r="AE53">
        <v>41000</v>
      </c>
      <c r="AG53">
        <v>39000</v>
      </c>
      <c r="AI53">
        <v>46000</v>
      </c>
      <c r="AK53">
        <v>24000</v>
      </c>
      <c r="AM53">
        <v>11500</v>
      </c>
    </row>
    <row r="54" spans="2:41" x14ac:dyDescent="0.25">
      <c r="B54" s="191" t="s">
        <v>57</v>
      </c>
      <c r="C54" s="192">
        <v>3860</v>
      </c>
      <c r="D54" s="193"/>
      <c r="E54" s="192">
        <v>7620</v>
      </c>
      <c r="F54" s="193"/>
      <c r="G54" s="192">
        <v>3860</v>
      </c>
      <c r="H54" s="192"/>
      <c r="I54" s="192">
        <v>5070</v>
      </c>
      <c r="J54" s="192"/>
      <c r="K54" s="192">
        <v>20600</v>
      </c>
      <c r="L54" s="192"/>
      <c r="M54" s="192">
        <v>9980</v>
      </c>
      <c r="N54" s="192"/>
      <c r="O54" s="192">
        <v>12850</v>
      </c>
      <c r="P54" s="193"/>
      <c r="Q54" s="192">
        <v>13880</v>
      </c>
      <c r="R54" s="193"/>
      <c r="S54" s="192">
        <v>11340</v>
      </c>
      <c r="T54" s="194"/>
      <c r="U54" s="192">
        <v>1196.699951171875</v>
      </c>
      <c r="V54" s="193"/>
      <c r="W54" s="192">
        <v>12195.2998046875</v>
      </c>
      <c r="X54" s="193"/>
      <c r="Y54" s="192">
        <v>8792.2998046875</v>
      </c>
      <c r="Z54" s="193"/>
      <c r="AA54" s="195">
        <v>7736.2001953125</v>
      </c>
      <c r="AB54" s="195"/>
      <c r="AC54" s="195">
        <v>14644.7001953125</v>
      </c>
      <c r="AD54" s="195"/>
      <c r="AE54">
        <v>10870.900390625</v>
      </c>
      <c r="AG54">
        <v>12873.5</v>
      </c>
      <c r="AI54">
        <v>10222.5</v>
      </c>
      <c r="AK54">
        <v>9024.7998046875</v>
      </c>
      <c r="AM54">
        <v>13159.2001953125</v>
      </c>
      <c r="AO54">
        <v>8803.7998046875</v>
      </c>
    </row>
    <row r="55" spans="2:41" x14ac:dyDescent="0.25">
      <c r="B55" s="191" t="s">
        <v>110</v>
      </c>
      <c r="C55" s="192"/>
      <c r="D55" s="193"/>
      <c r="E55" s="192">
        <v>416259.90625</v>
      </c>
      <c r="F55" s="193"/>
      <c r="G55" s="192">
        <v>301551</v>
      </c>
      <c r="H55" s="192"/>
      <c r="I55" s="192">
        <v>405746</v>
      </c>
      <c r="J55" s="192"/>
      <c r="K55" s="192">
        <v>374337</v>
      </c>
      <c r="L55" s="192"/>
      <c r="M55" s="192">
        <v>389772</v>
      </c>
      <c r="N55" s="192"/>
      <c r="O55" s="192">
        <v>453802.90625</v>
      </c>
      <c r="P55" s="193"/>
      <c r="Q55" s="192">
        <v>357063.1875</v>
      </c>
      <c r="R55" s="193"/>
      <c r="S55" s="192">
        <v>342101.5</v>
      </c>
      <c r="T55" s="194"/>
      <c r="U55" s="192">
        <v>353223.40625</v>
      </c>
      <c r="V55" s="193"/>
      <c r="W55" s="192">
        <v>366818.09375</v>
      </c>
      <c r="X55" s="193"/>
      <c r="Y55" s="192"/>
      <c r="Z55" s="193"/>
      <c r="AA55" s="195"/>
      <c r="AB55" s="195"/>
      <c r="AC55" s="195"/>
      <c r="AD55" s="195"/>
    </row>
    <row r="56" spans="2:41" x14ac:dyDescent="0.25">
      <c r="B56" s="191" t="s">
        <v>58</v>
      </c>
      <c r="C56" s="192">
        <v>106473</v>
      </c>
      <c r="D56" s="193"/>
      <c r="E56" s="192">
        <v>131525</v>
      </c>
      <c r="F56" s="193"/>
      <c r="G56" s="192"/>
      <c r="H56" s="192"/>
      <c r="I56" s="192"/>
      <c r="J56" s="192"/>
      <c r="K56" s="192"/>
      <c r="L56" s="192"/>
      <c r="M56" s="192">
        <v>130356</v>
      </c>
      <c r="N56" s="192"/>
      <c r="O56" s="192">
        <v>63217</v>
      </c>
      <c r="P56" s="193"/>
      <c r="Q56" s="192">
        <v>97717</v>
      </c>
      <c r="R56" s="193"/>
      <c r="S56" s="192">
        <v>83510</v>
      </c>
      <c r="T56" s="194"/>
      <c r="U56" s="192">
        <v>133949</v>
      </c>
      <c r="V56" s="193"/>
      <c r="W56" s="192">
        <v>108980</v>
      </c>
      <c r="X56" s="193"/>
      <c r="Y56" s="192">
        <v>124840</v>
      </c>
      <c r="Z56" s="193"/>
      <c r="AA56" s="195">
        <v>130608</v>
      </c>
      <c r="AB56" s="195"/>
      <c r="AC56" s="195">
        <v>170160</v>
      </c>
      <c r="AD56" s="195"/>
      <c r="AE56">
        <v>134918.59375</v>
      </c>
      <c r="AG56">
        <v>127225.0390625</v>
      </c>
      <c r="AI56">
        <v>128099.6640625</v>
      </c>
      <c r="AJ56">
        <v>8</v>
      </c>
      <c r="AK56">
        <v>139640.71875</v>
      </c>
      <c r="AL56">
        <v>8</v>
      </c>
      <c r="AM56">
        <v>119531.65625</v>
      </c>
      <c r="AN56">
        <v>8</v>
      </c>
    </row>
    <row r="57" spans="2:41" x14ac:dyDescent="0.25">
      <c r="B57" s="191" t="s">
        <v>59</v>
      </c>
      <c r="C57" s="192">
        <v>287476.65625</v>
      </c>
      <c r="D57" s="193"/>
      <c r="E57" s="192">
        <v>80071.421875</v>
      </c>
      <c r="F57" s="193"/>
      <c r="G57" s="192"/>
      <c r="H57" s="192"/>
      <c r="I57" s="192"/>
      <c r="J57" s="192"/>
      <c r="K57" s="192"/>
      <c r="L57" s="192"/>
      <c r="M57" s="192">
        <v>75436.5</v>
      </c>
      <c r="N57" s="192"/>
      <c r="O57" s="192">
        <v>163845.703125</v>
      </c>
      <c r="P57" s="193"/>
      <c r="Q57" s="192">
        <v>80162.375</v>
      </c>
      <c r="R57" s="193"/>
      <c r="S57" s="192">
        <v>199372.9375</v>
      </c>
      <c r="T57" s="194"/>
      <c r="U57" s="192">
        <v>143636.28125</v>
      </c>
      <c r="V57" s="193"/>
      <c r="W57" s="192">
        <v>180500.5</v>
      </c>
      <c r="X57" s="193"/>
      <c r="Y57" s="192">
        <v>148240.1875</v>
      </c>
      <c r="Z57" s="193"/>
      <c r="AA57" s="195">
        <v>102991.59375</v>
      </c>
      <c r="AB57" s="195"/>
      <c r="AC57" s="195">
        <v>102657.25</v>
      </c>
      <c r="AD57" s="195"/>
      <c r="AE57">
        <v>87963.65625</v>
      </c>
      <c r="AG57">
        <v>218709.65625</v>
      </c>
      <c r="AI57">
        <v>143824.28125</v>
      </c>
      <c r="AK57">
        <v>100599</v>
      </c>
      <c r="AM57">
        <v>118858.1328125</v>
      </c>
    </row>
    <row r="58" spans="2:41" x14ac:dyDescent="0.25">
      <c r="B58" s="191" t="s">
        <v>60</v>
      </c>
      <c r="C58" s="192">
        <v>38127.69921875</v>
      </c>
      <c r="D58" s="193"/>
      <c r="E58" s="192">
        <v>53647.19921875</v>
      </c>
      <c r="F58" s="193"/>
      <c r="G58" s="192">
        <v>53051.5</v>
      </c>
      <c r="H58" s="192"/>
      <c r="I58" s="192">
        <v>58572.5</v>
      </c>
      <c r="J58" s="192"/>
      <c r="K58" s="192">
        <v>63493.30078125</v>
      </c>
      <c r="L58" s="192"/>
      <c r="M58" s="192">
        <v>70443.703125</v>
      </c>
      <c r="N58" s="192"/>
      <c r="O58" s="192">
        <v>56282.80078125</v>
      </c>
      <c r="P58" s="193"/>
      <c r="Q58" s="192">
        <v>57122.19921875</v>
      </c>
      <c r="R58" s="193"/>
      <c r="S58" s="192">
        <v>59956.30078125</v>
      </c>
      <c r="T58" s="194"/>
      <c r="U58" s="192">
        <v>41901.3984375</v>
      </c>
      <c r="V58" s="193"/>
      <c r="W58" s="192">
        <v>44440.30078125</v>
      </c>
      <c r="X58" s="193"/>
      <c r="Y58" s="192">
        <v>48731.5</v>
      </c>
      <c r="Z58" s="193"/>
      <c r="AA58" s="195">
        <v>42181.80078125</v>
      </c>
      <c r="AB58" s="195"/>
      <c r="AC58" s="195">
        <v>49605</v>
      </c>
      <c r="AD58" s="195"/>
      <c r="AE58">
        <v>46595.1015625</v>
      </c>
      <c r="AG58">
        <v>46654.1015625</v>
      </c>
      <c r="AI58">
        <v>73600.796875</v>
      </c>
      <c r="AK58">
        <v>66812.703125</v>
      </c>
      <c r="AM58">
        <v>43656</v>
      </c>
      <c r="AO58">
        <v>57648.30078125</v>
      </c>
    </row>
    <row r="59" spans="2:41" x14ac:dyDescent="0.25">
      <c r="B59" s="191" t="s">
        <v>61</v>
      </c>
      <c r="C59" s="192"/>
      <c r="D59" s="193"/>
      <c r="E59" s="192">
        <v>4723</v>
      </c>
      <c r="F59" s="193"/>
      <c r="G59" s="192"/>
      <c r="H59" s="192"/>
      <c r="I59" s="192"/>
      <c r="J59" s="192"/>
      <c r="K59" s="192"/>
      <c r="L59" s="192"/>
      <c r="M59" s="192"/>
      <c r="N59" s="192"/>
      <c r="O59" s="192">
        <v>11453</v>
      </c>
      <c r="P59" s="193"/>
      <c r="Q59" s="192"/>
      <c r="R59" s="193"/>
      <c r="S59" s="192"/>
      <c r="T59" s="194"/>
      <c r="U59" s="192">
        <v>18763</v>
      </c>
      <c r="V59" s="193"/>
      <c r="W59" s="192">
        <v>8321</v>
      </c>
      <c r="X59" s="193"/>
      <c r="Y59" s="192">
        <v>5376</v>
      </c>
      <c r="Z59" s="193"/>
      <c r="AA59" s="195">
        <v>3071.39990234375</v>
      </c>
      <c r="AB59" s="195"/>
      <c r="AC59" s="195">
        <v>14636.099609375</v>
      </c>
      <c r="AD59" s="195"/>
      <c r="AE59">
        <v>4249</v>
      </c>
      <c r="AG59">
        <v>5237</v>
      </c>
      <c r="AI59">
        <v>16765</v>
      </c>
      <c r="AK59">
        <v>11223.599609375</v>
      </c>
    </row>
    <row r="60" spans="2:41" x14ac:dyDescent="0.25">
      <c r="B60" s="191" t="s">
        <v>111</v>
      </c>
      <c r="C60" s="192"/>
      <c r="D60" s="193"/>
      <c r="E60" s="192"/>
      <c r="F60" s="193"/>
      <c r="G60" s="192"/>
      <c r="H60" s="192"/>
      <c r="I60" s="192"/>
      <c r="J60" s="192"/>
      <c r="K60" s="192"/>
      <c r="L60" s="192"/>
      <c r="M60" s="192"/>
      <c r="N60" s="192"/>
      <c r="O60" s="192"/>
      <c r="P60" s="193"/>
      <c r="Q60" s="192">
        <v>53.058998107910156</v>
      </c>
      <c r="R60" s="193">
        <v>9</v>
      </c>
      <c r="S60" s="192">
        <v>20.573999404907227</v>
      </c>
      <c r="T60" s="194">
        <v>9</v>
      </c>
      <c r="U60" s="192">
        <v>38.215999603271484</v>
      </c>
      <c r="V60" s="193">
        <v>9</v>
      </c>
      <c r="W60" s="192">
        <v>30.531000137329102</v>
      </c>
      <c r="X60" s="193">
        <v>9</v>
      </c>
      <c r="Y60" s="192">
        <v>60.139999389648438</v>
      </c>
      <c r="Z60" s="193">
        <v>9</v>
      </c>
      <c r="AA60" s="195">
        <v>111</v>
      </c>
      <c r="AB60" s="195">
        <v>9</v>
      </c>
      <c r="AC60" s="195">
        <v>30.260000228881836</v>
      </c>
      <c r="AD60" s="195">
        <v>9</v>
      </c>
      <c r="AE60">
        <v>26.799999237060547</v>
      </c>
      <c r="AF60">
        <v>9</v>
      </c>
      <c r="AG60">
        <v>65.5</v>
      </c>
      <c r="AH60">
        <v>9</v>
      </c>
      <c r="AI60">
        <v>21.100000381469727</v>
      </c>
      <c r="AJ60">
        <v>9</v>
      </c>
      <c r="AK60">
        <v>65.55999755859375</v>
      </c>
      <c r="AL60">
        <v>9</v>
      </c>
    </row>
    <row r="61" spans="2:41" x14ac:dyDescent="0.25">
      <c r="B61" s="191" t="s">
        <v>62</v>
      </c>
      <c r="C61" s="192">
        <v>409</v>
      </c>
      <c r="D61" s="193">
        <v>10</v>
      </c>
      <c r="E61" s="192">
        <v>352</v>
      </c>
      <c r="F61" s="193">
        <v>10</v>
      </c>
      <c r="G61" s="192">
        <v>854</v>
      </c>
      <c r="H61" s="192">
        <v>10</v>
      </c>
      <c r="I61" s="192">
        <v>833</v>
      </c>
      <c r="J61" s="192">
        <v>10</v>
      </c>
      <c r="K61" s="192">
        <v>919</v>
      </c>
      <c r="L61" s="192">
        <v>10</v>
      </c>
      <c r="M61" s="192">
        <v>1155</v>
      </c>
      <c r="N61" s="192">
        <v>10</v>
      </c>
      <c r="O61" s="192">
        <v>627</v>
      </c>
      <c r="P61" s="193">
        <v>10</v>
      </c>
      <c r="Q61" s="192">
        <v>535</v>
      </c>
      <c r="R61" s="193">
        <v>10</v>
      </c>
      <c r="S61" s="192">
        <v>476</v>
      </c>
      <c r="T61" s="194">
        <v>10</v>
      </c>
      <c r="U61" s="192">
        <v>813</v>
      </c>
      <c r="V61" s="193">
        <v>10</v>
      </c>
      <c r="W61" s="192">
        <v>510</v>
      </c>
      <c r="X61" s="193">
        <v>10</v>
      </c>
      <c r="Y61" s="192">
        <v>825</v>
      </c>
      <c r="Z61" s="193">
        <v>10</v>
      </c>
      <c r="AA61" s="195">
        <v>530</v>
      </c>
      <c r="AB61" s="195">
        <v>10</v>
      </c>
      <c r="AC61" s="195">
        <v>234</v>
      </c>
      <c r="AD61" s="195">
        <v>10</v>
      </c>
      <c r="AE61">
        <v>489</v>
      </c>
      <c r="AF61">
        <v>10</v>
      </c>
      <c r="AG61">
        <v>441</v>
      </c>
      <c r="AH61">
        <v>10</v>
      </c>
      <c r="AI61">
        <v>422</v>
      </c>
      <c r="AJ61">
        <v>10</v>
      </c>
      <c r="AK61">
        <v>365</v>
      </c>
      <c r="AL61">
        <v>10</v>
      </c>
      <c r="AM61">
        <v>277</v>
      </c>
      <c r="AN61">
        <v>10</v>
      </c>
    </row>
    <row r="62" spans="2:41" x14ac:dyDescent="0.25">
      <c r="B62" s="191" t="s">
        <v>63</v>
      </c>
      <c r="C62" s="192">
        <v>21649</v>
      </c>
      <c r="D62" s="193"/>
      <c r="E62" s="192">
        <v>34776</v>
      </c>
      <c r="F62" s="193"/>
      <c r="G62" s="192">
        <v>40867</v>
      </c>
      <c r="H62" s="192"/>
      <c r="I62" s="192">
        <v>48630</v>
      </c>
      <c r="J62" s="192"/>
      <c r="K62" s="192">
        <v>48724</v>
      </c>
      <c r="L62" s="192"/>
      <c r="M62" s="192">
        <v>49135</v>
      </c>
      <c r="N62" s="192"/>
      <c r="O62" s="192">
        <v>33230</v>
      </c>
      <c r="P62" s="193"/>
      <c r="Q62" s="192">
        <v>35060</v>
      </c>
      <c r="R62" s="193"/>
      <c r="S62" s="192">
        <v>37000</v>
      </c>
      <c r="T62" s="194"/>
      <c r="U62" s="192">
        <v>28500</v>
      </c>
      <c r="V62" s="193"/>
      <c r="W62" s="192">
        <v>39700</v>
      </c>
      <c r="X62" s="193"/>
      <c r="Y62" s="192">
        <v>63300</v>
      </c>
      <c r="Z62" s="193"/>
      <c r="AA62" s="195">
        <v>55945</v>
      </c>
      <c r="AB62" s="195"/>
      <c r="AC62" s="195">
        <v>37550</v>
      </c>
      <c r="AD62" s="195"/>
      <c r="AE62">
        <v>38847</v>
      </c>
      <c r="AG62">
        <v>34231</v>
      </c>
      <c r="AI62">
        <v>61285</v>
      </c>
      <c r="AK62">
        <v>30456</v>
      </c>
      <c r="AM62">
        <v>24297.30078125</v>
      </c>
      <c r="AO62">
        <v>35342.8984375</v>
      </c>
    </row>
    <row r="63" spans="2:41" x14ac:dyDescent="0.25">
      <c r="B63" s="191" t="s">
        <v>64</v>
      </c>
      <c r="C63" s="192">
        <v>6260</v>
      </c>
      <c r="D63" s="193"/>
      <c r="E63" s="192">
        <v>9070</v>
      </c>
      <c r="F63" s="193"/>
      <c r="G63" s="192">
        <v>7854.2001953125</v>
      </c>
      <c r="H63" s="192"/>
      <c r="I63" s="192">
        <v>11847</v>
      </c>
      <c r="J63" s="192"/>
      <c r="K63" s="192">
        <v>9674.099609375</v>
      </c>
      <c r="L63" s="192"/>
      <c r="M63" s="192">
        <v>17812</v>
      </c>
      <c r="N63" s="192"/>
      <c r="O63" s="192">
        <v>10389</v>
      </c>
      <c r="P63" s="193"/>
      <c r="Q63" s="192">
        <v>7937</v>
      </c>
      <c r="R63" s="193"/>
      <c r="S63" s="192">
        <v>9213</v>
      </c>
      <c r="T63" s="194"/>
      <c r="U63" s="192">
        <v>10553</v>
      </c>
      <c r="V63" s="193"/>
      <c r="W63" s="192">
        <v>11971</v>
      </c>
      <c r="X63" s="193"/>
      <c r="Y63" s="192">
        <v>12845</v>
      </c>
      <c r="Z63" s="193"/>
      <c r="AA63" s="195">
        <v>5909</v>
      </c>
      <c r="AB63" s="195"/>
      <c r="AC63" s="195">
        <v>2036</v>
      </c>
      <c r="AD63" s="195"/>
      <c r="AE63">
        <v>2495</v>
      </c>
      <c r="AG63">
        <v>6920</v>
      </c>
      <c r="AI63">
        <v>6471</v>
      </c>
      <c r="AK63">
        <v>9408</v>
      </c>
      <c r="AM63">
        <v>1854</v>
      </c>
      <c r="AO63">
        <v>1538</v>
      </c>
    </row>
    <row r="64" spans="2:41" x14ac:dyDescent="0.25">
      <c r="B64" s="197" t="s">
        <v>112</v>
      </c>
      <c r="C64" s="192">
        <v>6260</v>
      </c>
      <c r="D64" s="193">
        <v>11</v>
      </c>
      <c r="E64" s="192">
        <v>9070</v>
      </c>
      <c r="F64" s="193">
        <v>11</v>
      </c>
      <c r="G64" s="192"/>
      <c r="H64" s="192"/>
      <c r="I64" s="192"/>
      <c r="J64" s="192"/>
      <c r="K64" s="192"/>
      <c r="L64" s="192"/>
      <c r="M64" s="192">
        <v>17812</v>
      </c>
      <c r="N64" s="192">
        <v>11</v>
      </c>
      <c r="O64" s="192">
        <v>10389</v>
      </c>
      <c r="P64" s="193">
        <v>11</v>
      </c>
      <c r="Q64" s="192">
        <v>7937</v>
      </c>
      <c r="R64" s="193">
        <v>11</v>
      </c>
      <c r="S64" s="192">
        <v>9213</v>
      </c>
      <c r="T64" s="194">
        <v>11</v>
      </c>
      <c r="U64" s="192">
        <v>10553</v>
      </c>
      <c r="V64" s="193">
        <v>11</v>
      </c>
      <c r="W64" s="192">
        <v>11971</v>
      </c>
      <c r="X64" s="193">
        <v>11</v>
      </c>
      <c r="Y64" s="192"/>
      <c r="Z64" s="193"/>
      <c r="AA64" s="195"/>
      <c r="AB64" s="195"/>
      <c r="AC64" s="195"/>
      <c r="AD64" s="195"/>
    </row>
    <row r="65" spans="2:42" x14ac:dyDescent="0.25">
      <c r="B65" s="191" t="s">
        <v>65</v>
      </c>
      <c r="C65" s="192">
        <v>357</v>
      </c>
      <c r="D65" s="193"/>
      <c r="E65" s="192">
        <v>947</v>
      </c>
      <c r="F65" s="193"/>
      <c r="G65" s="192">
        <v>844</v>
      </c>
      <c r="H65" s="192"/>
      <c r="I65" s="192">
        <v>426</v>
      </c>
      <c r="J65" s="192"/>
      <c r="K65" s="192">
        <v>1074</v>
      </c>
      <c r="L65" s="192"/>
      <c r="M65" s="192">
        <v>1073</v>
      </c>
      <c r="N65" s="192"/>
      <c r="O65" s="192">
        <v>915</v>
      </c>
      <c r="P65" s="193"/>
      <c r="Q65" s="192">
        <v>1004</v>
      </c>
      <c r="R65" s="193"/>
      <c r="S65" s="192">
        <v>764</v>
      </c>
      <c r="T65" s="194"/>
      <c r="U65" s="192">
        <v>1120</v>
      </c>
      <c r="V65" s="193"/>
      <c r="W65" s="192">
        <v>1010</v>
      </c>
      <c r="X65" s="193"/>
      <c r="Y65" s="192">
        <v>860</v>
      </c>
      <c r="Z65" s="193"/>
      <c r="AA65" s="195">
        <v>1380</v>
      </c>
      <c r="AB65" s="195"/>
      <c r="AC65" s="195">
        <v>1480</v>
      </c>
      <c r="AD65" s="195"/>
      <c r="AE65">
        <v>1090</v>
      </c>
      <c r="AG65">
        <v>720</v>
      </c>
      <c r="AI65">
        <v>1313</v>
      </c>
      <c r="AK65">
        <v>1789</v>
      </c>
      <c r="AM65">
        <v>1202</v>
      </c>
    </row>
    <row r="66" spans="2:42" x14ac:dyDescent="0.25">
      <c r="B66" s="191" t="s">
        <v>66</v>
      </c>
      <c r="C66" s="192">
        <v>15937</v>
      </c>
      <c r="D66" s="193"/>
      <c r="E66" s="192">
        <v>12797</v>
      </c>
      <c r="F66" s="193"/>
      <c r="G66" s="192">
        <v>12841</v>
      </c>
      <c r="H66" s="192"/>
      <c r="I66" s="192">
        <v>12098</v>
      </c>
      <c r="J66" s="192"/>
      <c r="K66" s="192">
        <v>14136</v>
      </c>
      <c r="L66" s="192"/>
      <c r="M66" s="192">
        <v>14524</v>
      </c>
      <c r="N66" s="192"/>
      <c r="O66" s="192">
        <v>13080</v>
      </c>
      <c r="P66" s="193"/>
      <c r="Q66" s="192">
        <v>13261</v>
      </c>
      <c r="R66" s="193"/>
      <c r="S66" s="192">
        <v>12225</v>
      </c>
      <c r="T66" s="194"/>
      <c r="U66" s="192">
        <v>6882</v>
      </c>
      <c r="V66" s="193"/>
      <c r="W66" s="192">
        <v>10097</v>
      </c>
      <c r="X66" s="193"/>
      <c r="Y66" s="192">
        <v>12401</v>
      </c>
      <c r="Z66" s="193"/>
      <c r="AA66" s="195">
        <v>14900</v>
      </c>
      <c r="AB66" s="195"/>
      <c r="AC66" s="195">
        <v>9264</v>
      </c>
      <c r="AD66" s="195"/>
      <c r="AE66">
        <v>10146</v>
      </c>
      <c r="AG66">
        <v>10832</v>
      </c>
      <c r="AI66">
        <v>32510.80078125</v>
      </c>
      <c r="AK66">
        <v>7729.7998046875</v>
      </c>
      <c r="AM66">
        <v>13866.5</v>
      </c>
      <c r="AO66">
        <v>19662</v>
      </c>
    </row>
    <row r="67" spans="2:42" x14ac:dyDescent="0.25">
      <c r="B67" s="191" t="s">
        <v>67</v>
      </c>
      <c r="C67" s="192">
        <v>19092.5</v>
      </c>
      <c r="D67" s="193"/>
      <c r="E67" s="192">
        <v>19866.900390625</v>
      </c>
      <c r="F67" s="193"/>
      <c r="G67" s="192">
        <v>21314.30078125</v>
      </c>
      <c r="H67" s="192"/>
      <c r="I67" s="192">
        <v>14223.5</v>
      </c>
      <c r="J67" s="192"/>
      <c r="K67" s="192">
        <v>18654</v>
      </c>
      <c r="L67" s="192"/>
      <c r="M67" s="192">
        <v>18214.099609375</v>
      </c>
      <c r="N67" s="192"/>
      <c r="O67" s="192">
        <v>17861.80078125</v>
      </c>
      <c r="P67" s="193"/>
      <c r="Q67" s="192">
        <v>16282.5</v>
      </c>
      <c r="R67" s="193"/>
      <c r="S67" s="192">
        <v>15134.599609375</v>
      </c>
      <c r="T67" s="194"/>
      <c r="U67" s="192">
        <v>9175.2001953125</v>
      </c>
      <c r="V67" s="193"/>
      <c r="W67" s="192">
        <v>21024.69921875</v>
      </c>
      <c r="X67" s="193"/>
      <c r="Y67" s="192">
        <v>16528.30078125</v>
      </c>
      <c r="Z67" s="193"/>
      <c r="AA67" s="195">
        <v>12225.7001953125</v>
      </c>
      <c r="AB67" s="195"/>
      <c r="AC67" s="195">
        <v>15713</v>
      </c>
      <c r="AD67" s="195"/>
      <c r="AE67">
        <v>23182</v>
      </c>
      <c r="AG67">
        <v>20523</v>
      </c>
      <c r="AI67">
        <v>21730</v>
      </c>
      <c r="AK67">
        <v>7756</v>
      </c>
      <c r="AM67">
        <v>17413</v>
      </c>
      <c r="AO67">
        <v>21430</v>
      </c>
    </row>
    <row r="68" spans="2:42" x14ac:dyDescent="0.25">
      <c r="B68" s="191" t="s">
        <v>68</v>
      </c>
      <c r="C68" s="192"/>
      <c r="D68" s="193"/>
      <c r="E68" s="192"/>
      <c r="F68" s="193"/>
      <c r="G68" s="192"/>
      <c r="H68" s="192"/>
      <c r="I68" s="192"/>
      <c r="J68" s="192"/>
      <c r="K68" s="192"/>
      <c r="L68" s="192"/>
      <c r="M68" s="192"/>
      <c r="N68" s="192"/>
      <c r="O68" s="192">
        <v>49040</v>
      </c>
      <c r="P68" s="193"/>
      <c r="Q68" s="192"/>
      <c r="R68" s="193"/>
      <c r="S68" s="192"/>
      <c r="T68" s="194"/>
      <c r="U68" s="192"/>
      <c r="V68" s="193"/>
      <c r="W68" s="192"/>
      <c r="X68" s="193"/>
      <c r="Y68" s="192"/>
      <c r="Z68" s="193"/>
      <c r="AA68" s="195"/>
      <c r="AB68" s="195"/>
      <c r="AC68" s="195"/>
      <c r="AD68" s="195"/>
    </row>
    <row r="69" spans="2:42" x14ac:dyDescent="0.25">
      <c r="B69" s="191" t="s">
        <v>69</v>
      </c>
      <c r="C69" s="192">
        <v>112580</v>
      </c>
      <c r="D69" s="193"/>
      <c r="E69" s="192">
        <v>73454</v>
      </c>
      <c r="F69" s="193"/>
      <c r="G69" s="192">
        <v>167414</v>
      </c>
      <c r="H69" s="192"/>
      <c r="I69" s="192">
        <v>144406</v>
      </c>
      <c r="J69" s="192"/>
      <c r="K69" s="192">
        <v>121889</v>
      </c>
      <c r="L69" s="192"/>
      <c r="M69" s="192">
        <v>59763</v>
      </c>
      <c r="N69" s="192"/>
      <c r="O69" s="192">
        <v>168177.90625</v>
      </c>
      <c r="P69" s="193"/>
      <c r="Q69" s="192">
        <v>62344.30078125</v>
      </c>
      <c r="R69" s="193"/>
      <c r="S69" s="192">
        <v>131378.09375</v>
      </c>
      <c r="T69" s="194"/>
      <c r="U69" s="192">
        <v>121579</v>
      </c>
      <c r="V69" s="193"/>
      <c r="W69" s="192">
        <v>53713.19921875</v>
      </c>
      <c r="X69" s="193"/>
      <c r="Y69" s="192">
        <v>84324.1015625</v>
      </c>
      <c r="Z69" s="193"/>
      <c r="AA69" s="195">
        <v>109676.3984375</v>
      </c>
      <c r="AB69" s="195"/>
      <c r="AC69" s="195">
        <v>68629.296875</v>
      </c>
      <c r="AD69" s="195"/>
      <c r="AE69">
        <v>79753.203125</v>
      </c>
      <c r="AG69">
        <v>170958.59375</v>
      </c>
      <c r="AI69">
        <v>107481.796875</v>
      </c>
      <c r="AK69">
        <v>80592.1015625</v>
      </c>
      <c r="AM69">
        <v>168274.703125</v>
      </c>
      <c r="AO69">
        <v>63440.80078125</v>
      </c>
    </row>
    <row r="70" spans="2:42" x14ac:dyDescent="0.25">
      <c r="B70" s="191" t="s">
        <v>70</v>
      </c>
      <c r="C70" s="192">
        <v>33178</v>
      </c>
      <c r="D70" s="193"/>
      <c r="E70" s="192">
        <v>35222</v>
      </c>
      <c r="F70" s="193"/>
      <c r="G70" s="192">
        <v>53254</v>
      </c>
      <c r="H70" s="192"/>
      <c r="I70" s="192">
        <v>40166</v>
      </c>
      <c r="J70" s="192"/>
      <c r="K70" s="192">
        <v>52491</v>
      </c>
      <c r="L70" s="192"/>
      <c r="M70" s="192">
        <v>16699</v>
      </c>
      <c r="N70" s="192"/>
      <c r="O70" s="192">
        <v>19798</v>
      </c>
      <c r="P70" s="193"/>
      <c r="Q70" s="192">
        <v>23740</v>
      </c>
      <c r="R70" s="193"/>
      <c r="S70" s="192">
        <v>23753</v>
      </c>
      <c r="T70" s="194"/>
      <c r="U70" s="192">
        <v>57697</v>
      </c>
      <c r="V70" s="193"/>
      <c r="W70" s="192">
        <v>36372</v>
      </c>
      <c r="X70" s="193"/>
      <c r="Y70" s="192">
        <v>59666</v>
      </c>
      <c r="Z70" s="193"/>
      <c r="AA70" s="195">
        <v>42788</v>
      </c>
      <c r="AB70" s="195"/>
      <c r="AC70" s="195"/>
      <c r="AD70" s="195"/>
    </row>
    <row r="71" spans="2:42" x14ac:dyDescent="0.25">
      <c r="B71" s="191" t="s">
        <v>71</v>
      </c>
      <c r="C71" s="192">
        <v>165586</v>
      </c>
      <c r="D71" s="193"/>
      <c r="E71" s="192">
        <v>182713</v>
      </c>
      <c r="F71" s="193"/>
      <c r="G71" s="192">
        <v>115780</v>
      </c>
      <c r="H71" s="192"/>
      <c r="I71" s="192">
        <v>148380</v>
      </c>
      <c r="J71" s="192"/>
      <c r="K71" s="192">
        <v>227570</v>
      </c>
      <c r="L71" s="192"/>
      <c r="M71" s="192">
        <v>178170</v>
      </c>
      <c r="N71" s="192"/>
      <c r="O71" s="192">
        <v>236250</v>
      </c>
      <c r="P71" s="193"/>
      <c r="Q71" s="192">
        <v>203709</v>
      </c>
      <c r="R71" s="193"/>
      <c r="S71" s="192">
        <v>138584</v>
      </c>
      <c r="T71" s="194"/>
      <c r="U71" s="192">
        <v>122331</v>
      </c>
      <c r="V71" s="193"/>
      <c r="W71" s="192">
        <v>169390</v>
      </c>
      <c r="X71" s="193"/>
      <c r="Y71" s="192">
        <v>158398</v>
      </c>
      <c r="Z71" s="193"/>
      <c r="AA71" s="195">
        <v>183198</v>
      </c>
      <c r="AB71" s="195"/>
      <c r="AC71" s="195">
        <v>161324</v>
      </c>
      <c r="AD71" s="195"/>
      <c r="AE71">
        <v>189325</v>
      </c>
      <c r="AG71">
        <v>161470</v>
      </c>
      <c r="AI71">
        <v>174240</v>
      </c>
      <c r="AK71">
        <v>191963</v>
      </c>
      <c r="AM71">
        <v>229165</v>
      </c>
      <c r="AN71">
        <v>1</v>
      </c>
      <c r="AO71">
        <v>147650</v>
      </c>
      <c r="AP71">
        <v>1</v>
      </c>
    </row>
    <row r="72" spans="2:42" x14ac:dyDescent="0.25">
      <c r="B72" s="191" t="s">
        <v>72</v>
      </c>
      <c r="C72" s="192">
        <v>33103</v>
      </c>
      <c r="D72" s="193"/>
      <c r="E72" s="192">
        <v>46421</v>
      </c>
      <c r="F72" s="193"/>
      <c r="G72" s="192">
        <v>32701.400390625</v>
      </c>
      <c r="H72" s="192"/>
      <c r="I72" s="192">
        <v>40048.1015625</v>
      </c>
      <c r="J72" s="192"/>
      <c r="K72" s="192">
        <v>34760.30078125</v>
      </c>
      <c r="L72" s="192"/>
      <c r="M72" s="192">
        <v>52819.69921875</v>
      </c>
      <c r="N72" s="192"/>
      <c r="O72" s="192">
        <v>41455</v>
      </c>
      <c r="P72" s="193"/>
      <c r="Q72" s="192">
        <v>52571</v>
      </c>
      <c r="R72" s="193"/>
      <c r="S72" s="192">
        <v>38739</v>
      </c>
      <c r="T72" s="194"/>
      <c r="U72" s="192">
        <v>36499</v>
      </c>
      <c r="V72" s="193"/>
      <c r="W72" s="192">
        <v>35425</v>
      </c>
      <c r="X72" s="193"/>
      <c r="Y72" s="192">
        <v>33558</v>
      </c>
      <c r="Z72" s="193"/>
      <c r="AA72" s="195">
        <v>34371</v>
      </c>
      <c r="AB72" s="195"/>
      <c r="AC72" s="195">
        <v>39199</v>
      </c>
      <c r="AD72" s="195"/>
      <c r="AE72">
        <v>39834</v>
      </c>
      <c r="AG72">
        <v>37691</v>
      </c>
      <c r="AI72">
        <v>37493</v>
      </c>
      <c r="AK72">
        <v>31058</v>
      </c>
      <c r="AM72">
        <v>39153</v>
      </c>
      <c r="AO72">
        <v>45967</v>
      </c>
    </row>
    <row r="73" spans="2:42" x14ac:dyDescent="0.25">
      <c r="B73" s="191" t="s">
        <v>73</v>
      </c>
      <c r="C73" s="192"/>
      <c r="D73" s="193"/>
      <c r="E73" s="192">
        <v>6906</v>
      </c>
      <c r="F73" s="193"/>
      <c r="G73" s="192"/>
      <c r="H73" s="192"/>
      <c r="I73" s="192"/>
      <c r="J73" s="192"/>
      <c r="K73" s="192"/>
      <c r="L73" s="192"/>
      <c r="M73" s="192">
        <v>5278</v>
      </c>
      <c r="N73" s="192"/>
      <c r="O73" s="192">
        <v>4626</v>
      </c>
      <c r="P73" s="193"/>
      <c r="Q73" s="192">
        <v>4985</v>
      </c>
      <c r="R73" s="193"/>
      <c r="S73" s="192">
        <v>5993</v>
      </c>
      <c r="T73" s="194"/>
      <c r="U73" s="192">
        <v>8761</v>
      </c>
      <c r="V73" s="193"/>
      <c r="W73" s="192">
        <v>9060</v>
      </c>
      <c r="X73" s="193"/>
      <c r="Y73" s="192">
        <v>7561</v>
      </c>
      <c r="Z73" s="193"/>
      <c r="AA73" s="195">
        <v>5879</v>
      </c>
      <c r="AB73" s="195"/>
      <c r="AC73" s="195">
        <v>5478</v>
      </c>
      <c r="AD73" s="195"/>
    </row>
    <row r="74" spans="2:42" ht="21" x14ac:dyDescent="0.25">
      <c r="B74" s="191" t="s">
        <v>74</v>
      </c>
      <c r="C74" s="192"/>
      <c r="D74" s="193"/>
      <c r="E74" s="192"/>
      <c r="F74" s="193"/>
      <c r="G74" s="192">
        <v>1091.199951171875</v>
      </c>
      <c r="H74" s="192"/>
      <c r="I74" s="192">
        <v>1091.199951171875</v>
      </c>
      <c r="J74" s="192"/>
      <c r="K74" s="192">
        <v>1091.199951171875</v>
      </c>
      <c r="L74" s="192"/>
      <c r="M74" s="192">
        <v>1091.199951171875</v>
      </c>
      <c r="N74" s="192"/>
      <c r="O74" s="192"/>
      <c r="P74" s="193"/>
      <c r="Q74" s="192"/>
      <c r="R74" s="193"/>
      <c r="S74" s="192"/>
      <c r="T74" s="194"/>
      <c r="U74" s="192"/>
      <c r="V74" s="193"/>
      <c r="W74" s="192"/>
      <c r="X74" s="193"/>
      <c r="Y74" s="192">
        <v>19174</v>
      </c>
      <c r="Z74" s="193"/>
      <c r="AA74" s="195">
        <v>13863</v>
      </c>
      <c r="AB74" s="195"/>
      <c r="AC74" s="195">
        <v>15422</v>
      </c>
      <c r="AD74" s="195"/>
      <c r="AE74">
        <v>12999</v>
      </c>
      <c r="AG74">
        <v>14528</v>
      </c>
      <c r="AI74">
        <v>20930</v>
      </c>
    </row>
    <row r="75" spans="2:42" x14ac:dyDescent="0.25">
      <c r="B75" s="191" t="s">
        <v>75</v>
      </c>
      <c r="C75" s="192">
        <v>15000</v>
      </c>
      <c r="D75" s="193"/>
      <c r="E75" s="192">
        <v>15000</v>
      </c>
      <c r="F75" s="193"/>
      <c r="G75" s="192">
        <v>15000</v>
      </c>
      <c r="H75" s="192"/>
      <c r="I75" s="192">
        <v>15000</v>
      </c>
      <c r="J75" s="192"/>
      <c r="K75" s="192">
        <v>15000</v>
      </c>
      <c r="L75" s="192"/>
      <c r="M75" s="192">
        <v>15000</v>
      </c>
      <c r="N75" s="192"/>
      <c r="O75" s="192">
        <v>15000</v>
      </c>
      <c r="P75" s="193"/>
      <c r="Q75" s="192">
        <v>15000</v>
      </c>
      <c r="R75" s="193"/>
      <c r="S75" s="192">
        <v>15000</v>
      </c>
      <c r="T75" s="194"/>
      <c r="U75" s="192">
        <v>15000</v>
      </c>
      <c r="V75" s="193"/>
      <c r="W75" s="192">
        <v>15000</v>
      </c>
      <c r="X75" s="193"/>
      <c r="Y75" s="192">
        <v>15000</v>
      </c>
      <c r="Z75" s="193"/>
      <c r="AA75" s="195">
        <v>15000</v>
      </c>
      <c r="AB75" s="195"/>
      <c r="AC75" s="195">
        <v>15000</v>
      </c>
      <c r="AD75" s="195"/>
    </row>
    <row r="76" spans="2:42" x14ac:dyDescent="0.25">
      <c r="B76" s="191" t="s">
        <v>76</v>
      </c>
      <c r="C76" s="192"/>
      <c r="D76" s="193"/>
      <c r="E76" s="192"/>
      <c r="F76" s="193"/>
      <c r="G76" s="192"/>
      <c r="H76" s="192"/>
      <c r="I76" s="192"/>
      <c r="J76" s="192"/>
      <c r="K76" s="192"/>
      <c r="L76" s="192"/>
      <c r="M76" s="192">
        <v>5780.22021484375</v>
      </c>
      <c r="N76" s="192"/>
      <c r="O76" s="192">
        <v>6565.203125</v>
      </c>
      <c r="P76" s="193"/>
      <c r="Q76" s="192">
        <v>3085.25</v>
      </c>
      <c r="R76" s="193"/>
      <c r="S76" s="192">
        <v>5265.60009765625</v>
      </c>
      <c r="T76" s="194"/>
      <c r="U76" s="192">
        <v>-257.42001342773437</v>
      </c>
      <c r="V76" s="193">
        <v>12</v>
      </c>
      <c r="W76" s="192">
        <v>4278.95703125</v>
      </c>
      <c r="X76" s="193"/>
      <c r="Y76" s="192">
        <v>4067.8369140625</v>
      </c>
      <c r="Z76" s="193"/>
      <c r="AA76" s="195">
        <v>4353.10009765625</v>
      </c>
      <c r="AB76" s="195"/>
      <c r="AC76" s="195"/>
      <c r="AD76" s="195"/>
    </row>
    <row r="77" spans="2:42" x14ac:dyDescent="0.25">
      <c r="B77" s="191" t="s">
        <v>77</v>
      </c>
      <c r="C77" s="192">
        <v>5782.39990234375</v>
      </c>
      <c r="D77" s="193"/>
      <c r="E77" s="192">
        <v>2807.800048828125</v>
      </c>
      <c r="F77" s="193"/>
      <c r="G77" s="192"/>
      <c r="H77" s="192"/>
      <c r="I77" s="192"/>
      <c r="J77" s="192"/>
      <c r="K77" s="192"/>
      <c r="L77" s="192"/>
      <c r="M77" s="192">
        <v>3795</v>
      </c>
      <c r="N77" s="192"/>
      <c r="O77" s="192">
        <v>2891</v>
      </c>
      <c r="P77" s="193"/>
      <c r="Q77" s="192">
        <v>2196</v>
      </c>
      <c r="R77" s="193"/>
      <c r="S77" s="192">
        <v>2196</v>
      </c>
      <c r="T77" s="194"/>
      <c r="U77" s="192">
        <v>3961</v>
      </c>
      <c r="V77" s="193"/>
      <c r="W77" s="192">
        <v>4434</v>
      </c>
      <c r="X77" s="193"/>
      <c r="Y77" s="192">
        <v>3058</v>
      </c>
      <c r="Z77" s="193"/>
      <c r="AA77" s="195">
        <v>3544</v>
      </c>
      <c r="AB77" s="195"/>
      <c r="AC77" s="195">
        <v>3669</v>
      </c>
      <c r="AD77" s="195"/>
      <c r="AE77">
        <v>2094</v>
      </c>
      <c r="AG77">
        <v>3379</v>
      </c>
      <c r="AI77">
        <v>2142</v>
      </c>
      <c r="AK77">
        <v>2904</v>
      </c>
    </row>
    <row r="78" spans="2:42" x14ac:dyDescent="0.25">
      <c r="B78" s="191" t="s">
        <v>78</v>
      </c>
      <c r="C78" s="192"/>
      <c r="D78" s="193"/>
      <c r="E78" s="192"/>
      <c r="F78" s="193"/>
      <c r="G78" s="192"/>
      <c r="H78" s="192"/>
      <c r="I78" s="192"/>
      <c r="J78" s="192"/>
      <c r="K78" s="192"/>
      <c r="L78" s="192"/>
      <c r="M78" s="192"/>
      <c r="N78" s="192"/>
      <c r="O78" s="192"/>
      <c r="P78" s="193"/>
      <c r="Q78" s="192"/>
      <c r="R78" s="193"/>
      <c r="S78" s="192"/>
      <c r="T78" s="194"/>
      <c r="U78" s="192"/>
      <c r="V78" s="193"/>
      <c r="W78" s="192"/>
      <c r="X78" s="193"/>
      <c r="Y78" s="192">
        <v>504580</v>
      </c>
      <c r="Z78" s="193"/>
      <c r="AA78" s="195">
        <v>492480</v>
      </c>
      <c r="AB78" s="195"/>
      <c r="AC78" s="195">
        <v>471248</v>
      </c>
      <c r="AD78" s="195"/>
      <c r="AE78">
        <v>396064</v>
      </c>
      <c r="AG78">
        <v>633671</v>
      </c>
      <c r="AI78">
        <v>568961</v>
      </c>
      <c r="AK78">
        <v>519083</v>
      </c>
      <c r="AM78">
        <v>695171.125</v>
      </c>
      <c r="AO78">
        <v>547042</v>
      </c>
    </row>
    <row r="79" spans="2:42" ht="31.2" x14ac:dyDescent="0.25">
      <c r="B79" s="191" t="s">
        <v>79</v>
      </c>
      <c r="C79" s="192">
        <v>181609</v>
      </c>
      <c r="D79" s="193"/>
      <c r="E79" s="192">
        <v>161386</v>
      </c>
      <c r="F79" s="193"/>
      <c r="G79" s="192">
        <v>125097</v>
      </c>
      <c r="H79" s="192"/>
      <c r="I79" s="192">
        <v>136418.40625</v>
      </c>
      <c r="J79" s="192"/>
      <c r="K79" s="192">
        <v>194457.296875</v>
      </c>
      <c r="L79" s="192"/>
      <c r="M79" s="192">
        <v>194116.703125</v>
      </c>
      <c r="N79" s="192"/>
      <c r="O79" s="192">
        <v>221578.203125</v>
      </c>
      <c r="P79" s="193"/>
      <c r="Q79" s="192">
        <v>158723.796875</v>
      </c>
      <c r="R79" s="193"/>
      <c r="S79" s="192">
        <v>199367.40625</v>
      </c>
      <c r="T79" s="194"/>
      <c r="U79" s="192">
        <v>114081.5</v>
      </c>
      <c r="V79" s="193"/>
      <c r="W79" s="192">
        <v>171584.203125</v>
      </c>
      <c r="X79" s="193"/>
      <c r="Y79" s="192">
        <v>150517.5</v>
      </c>
      <c r="Z79" s="193"/>
      <c r="AA79" s="195">
        <v>158918</v>
      </c>
      <c r="AB79" s="195"/>
      <c r="AC79" s="195">
        <v>155980</v>
      </c>
      <c r="AD79" s="195"/>
      <c r="AE79">
        <v>179875</v>
      </c>
      <c r="AG79">
        <v>153341</v>
      </c>
      <c r="AI79">
        <v>110990</v>
      </c>
    </row>
    <row r="80" spans="2:42" ht="21" x14ac:dyDescent="0.25">
      <c r="B80" s="191" t="s">
        <v>80</v>
      </c>
      <c r="C80" s="192">
        <v>672312</v>
      </c>
      <c r="D80" s="193">
        <v>13</v>
      </c>
      <c r="E80" s="192">
        <v>662312</v>
      </c>
      <c r="F80" s="193">
        <v>13</v>
      </c>
      <c r="G80" s="192">
        <v>560000</v>
      </c>
      <c r="H80" s="192"/>
      <c r="I80" s="192">
        <v>590000</v>
      </c>
      <c r="J80" s="192"/>
      <c r="K80" s="192">
        <v>540000</v>
      </c>
      <c r="L80" s="192"/>
      <c r="M80" s="192">
        <v>630000</v>
      </c>
      <c r="N80" s="192"/>
      <c r="O80" s="192">
        <v>562312</v>
      </c>
      <c r="P80" s="193">
        <v>13</v>
      </c>
      <c r="Q80" s="192">
        <v>562312</v>
      </c>
      <c r="R80" s="193">
        <v>13</v>
      </c>
      <c r="S80" s="192">
        <v>582312</v>
      </c>
      <c r="T80" s="194">
        <v>13</v>
      </c>
      <c r="U80" s="192">
        <v>347543</v>
      </c>
      <c r="V80" s="193">
        <v>13</v>
      </c>
      <c r="W80" s="192">
        <v>562312</v>
      </c>
      <c r="X80" s="193">
        <v>13</v>
      </c>
      <c r="Y80" s="192">
        <v>652312</v>
      </c>
      <c r="Z80" s="193">
        <v>13</v>
      </c>
      <c r="AA80" s="195">
        <v>432312</v>
      </c>
      <c r="AB80" s="195">
        <v>13</v>
      </c>
      <c r="AC80" s="195">
        <v>506619.6875</v>
      </c>
      <c r="AD80" s="195">
        <v>13</v>
      </c>
      <c r="AE80">
        <v>464435.0625</v>
      </c>
      <c r="AF80">
        <v>13</v>
      </c>
      <c r="AG80">
        <v>106773.5390625</v>
      </c>
      <c r="AH80">
        <v>13</v>
      </c>
    </row>
    <row r="81" spans="1:34" x14ac:dyDescent="0.25">
      <c r="B81" s="191" t="s">
        <v>81</v>
      </c>
      <c r="C81" s="192"/>
      <c r="D81" s="193"/>
      <c r="E81" s="192">
        <v>2500</v>
      </c>
      <c r="F81" s="193"/>
      <c r="G81" s="192"/>
      <c r="H81" s="192"/>
      <c r="I81" s="192"/>
      <c r="J81" s="192"/>
      <c r="K81" s="192"/>
      <c r="L81" s="192"/>
      <c r="M81" s="192"/>
      <c r="N81" s="192"/>
      <c r="O81" s="192">
        <v>2200</v>
      </c>
      <c r="P81" s="193"/>
      <c r="Q81" s="192"/>
      <c r="R81" s="193"/>
      <c r="S81" s="192">
        <v>4000</v>
      </c>
      <c r="T81" s="194"/>
      <c r="U81" s="192"/>
      <c r="V81" s="193"/>
      <c r="W81" s="192"/>
      <c r="X81" s="193"/>
      <c r="Y81" s="192"/>
      <c r="Z81" s="193"/>
      <c r="AA81" s="195"/>
      <c r="AB81" s="195"/>
      <c r="AC81" s="195"/>
      <c r="AD81" s="195"/>
    </row>
    <row r="82" spans="1:34" x14ac:dyDescent="0.25">
      <c r="B82" s="191" t="s">
        <v>82</v>
      </c>
      <c r="C82" s="192">
        <v>10282.599609375</v>
      </c>
      <c r="D82" s="193">
        <v>14</v>
      </c>
      <c r="E82" s="192">
        <v>6687.7998046875</v>
      </c>
      <c r="F82" s="193">
        <v>14</v>
      </c>
      <c r="G82" s="192">
        <v>12372.28515625</v>
      </c>
      <c r="H82" s="192">
        <v>14</v>
      </c>
      <c r="I82" s="192">
        <v>23934.53125</v>
      </c>
      <c r="J82" s="192">
        <v>14</v>
      </c>
      <c r="K82" s="192">
        <v>18306.96484375</v>
      </c>
      <c r="L82" s="192">
        <v>14</v>
      </c>
      <c r="M82" s="192">
        <v>43955.62109375</v>
      </c>
      <c r="N82" s="192">
        <v>14</v>
      </c>
      <c r="O82" s="192">
        <v>12785.900390625</v>
      </c>
      <c r="P82" s="193">
        <v>14</v>
      </c>
      <c r="Q82" s="192">
        <v>25170.69921875</v>
      </c>
      <c r="R82" s="193">
        <v>14</v>
      </c>
      <c r="S82" s="192">
        <v>4707</v>
      </c>
      <c r="T82" s="194">
        <v>14</v>
      </c>
      <c r="U82" s="192">
        <v>15236.900390625</v>
      </c>
      <c r="V82" s="193">
        <v>14</v>
      </c>
      <c r="W82" s="192">
        <v>7590.7998046875</v>
      </c>
      <c r="X82" s="193">
        <v>14</v>
      </c>
      <c r="Y82" s="192">
        <v>4501.89990234375</v>
      </c>
      <c r="Z82" s="193">
        <v>14</v>
      </c>
      <c r="AA82" s="195">
        <v>9614.7001953125</v>
      </c>
      <c r="AB82" s="195">
        <v>14</v>
      </c>
      <c r="AC82" s="195">
        <v>2868.39990234375</v>
      </c>
      <c r="AD82" s="195">
        <v>14</v>
      </c>
      <c r="AE82">
        <v>24269.69921875</v>
      </c>
      <c r="AF82">
        <v>14</v>
      </c>
      <c r="AG82">
        <v>7066.39990234375</v>
      </c>
      <c r="AH82">
        <v>14</v>
      </c>
    </row>
    <row r="83" spans="1:34" x14ac:dyDescent="0.25">
      <c r="B83" s="198"/>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200"/>
      <c r="AB83" s="200"/>
      <c r="AC83" s="200"/>
      <c r="AD83" s="200"/>
    </row>
    <row r="84" spans="1:34" x14ac:dyDescent="0.25">
      <c r="B84" s="198"/>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200"/>
      <c r="AB84" s="200"/>
      <c r="AC84" s="200"/>
      <c r="AD84" s="200"/>
    </row>
    <row r="85" spans="1:34" x14ac:dyDescent="0.25">
      <c r="B85" s="198"/>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200"/>
      <c r="AB85" s="200"/>
      <c r="AC85" s="200"/>
      <c r="AD85" s="200"/>
    </row>
    <row r="86" spans="1:34" x14ac:dyDescent="0.25">
      <c r="A86" s="201" t="s">
        <v>83</v>
      </c>
      <c r="B86" s="201"/>
      <c r="C86" s="202"/>
      <c r="D86" s="202"/>
      <c r="E86" s="203"/>
      <c r="F86" s="203"/>
      <c r="G86" s="203"/>
      <c r="H86" s="203"/>
      <c r="I86" s="203"/>
      <c r="J86" s="203"/>
      <c r="K86" s="203"/>
      <c r="L86" s="203"/>
      <c r="M86" s="203"/>
      <c r="N86" s="203"/>
      <c r="O86" s="203"/>
      <c r="P86" s="203"/>
      <c r="Q86" s="202"/>
      <c r="R86" s="202"/>
      <c r="S86" s="202"/>
      <c r="T86" s="202"/>
      <c r="U86" s="202"/>
      <c r="V86" s="202"/>
      <c r="W86" s="203"/>
      <c r="X86" s="203"/>
      <c r="Y86" s="202"/>
      <c r="Z86" s="202"/>
      <c r="AA86" s="202"/>
      <c r="AB86" s="202"/>
      <c r="AC86" s="202"/>
      <c r="AD86" s="202"/>
      <c r="AE86" s="202"/>
    </row>
    <row r="87" spans="1:34" x14ac:dyDescent="0.25">
      <c r="A87" s="202"/>
      <c r="B87" s="202"/>
      <c r="C87" s="202"/>
      <c r="D87" s="202"/>
      <c r="E87" s="203"/>
      <c r="F87" s="203"/>
      <c r="G87" s="203"/>
      <c r="H87" s="203"/>
      <c r="I87" s="203"/>
      <c r="J87" s="203"/>
      <c r="K87" s="203"/>
      <c r="L87" s="203"/>
      <c r="M87" s="203"/>
      <c r="N87" s="203"/>
      <c r="O87" s="203"/>
      <c r="P87" s="203"/>
      <c r="Q87" s="202"/>
      <c r="R87" s="202"/>
      <c r="S87" s="202"/>
      <c r="T87" s="202"/>
      <c r="U87" s="202"/>
      <c r="V87" s="202"/>
      <c r="W87" s="203"/>
      <c r="X87" s="203"/>
      <c r="Y87" s="202"/>
      <c r="Z87" s="202"/>
      <c r="AA87" s="202"/>
      <c r="AB87" s="202"/>
      <c r="AC87" s="202"/>
      <c r="AD87" s="202"/>
      <c r="AE87" s="202"/>
    </row>
    <row r="88" spans="1:34" x14ac:dyDescent="0.25">
      <c r="A88" s="204" t="s">
        <v>113</v>
      </c>
      <c r="B88" s="204"/>
      <c r="C88" s="204"/>
      <c r="D88" s="204"/>
      <c r="E88" s="205"/>
      <c r="F88" s="205"/>
      <c r="G88" s="205"/>
      <c r="H88" s="205"/>
      <c r="I88" s="205"/>
      <c r="J88" s="205"/>
      <c r="K88" s="205"/>
      <c r="L88" s="205"/>
      <c r="M88" s="205"/>
      <c r="N88" s="205"/>
      <c r="O88" s="205"/>
      <c r="P88" s="205"/>
      <c r="Q88" s="206"/>
      <c r="R88" s="206"/>
      <c r="S88" s="204"/>
      <c r="T88" s="204"/>
      <c r="U88" s="204"/>
      <c r="V88" s="204"/>
      <c r="W88" s="205"/>
      <c r="X88" s="205"/>
      <c r="Y88" s="206"/>
      <c r="Z88" s="206"/>
      <c r="AA88" s="206"/>
      <c r="AB88" s="206"/>
      <c r="AC88" s="206"/>
      <c r="AD88" s="206"/>
      <c r="AE88" s="204"/>
    </row>
    <row r="89" spans="1:34" x14ac:dyDescent="0.25">
      <c r="A89" s="204" t="s">
        <v>114</v>
      </c>
      <c r="B89" s="204"/>
      <c r="C89" s="204"/>
      <c r="D89" s="204"/>
      <c r="E89" s="205"/>
      <c r="F89" s="205"/>
      <c r="G89" s="205"/>
      <c r="H89" s="205"/>
      <c r="I89" s="205"/>
      <c r="J89" s="205"/>
      <c r="K89" s="205"/>
      <c r="L89" s="205"/>
      <c r="M89" s="205"/>
      <c r="N89" s="205"/>
      <c r="O89" s="205"/>
      <c r="P89" s="205"/>
      <c r="Q89" s="206"/>
      <c r="R89" s="206"/>
      <c r="S89" s="204"/>
      <c r="T89" s="204"/>
      <c r="U89" s="204"/>
      <c r="V89" s="204"/>
      <c r="W89" s="205"/>
      <c r="X89" s="205"/>
      <c r="Y89" s="206"/>
      <c r="Z89" s="206"/>
      <c r="AA89" s="206"/>
      <c r="AB89" s="206"/>
      <c r="AC89" s="206"/>
      <c r="AD89" s="206"/>
      <c r="AE89" s="204"/>
    </row>
    <row r="90" spans="1:34" x14ac:dyDescent="0.25">
      <c r="A90" s="204"/>
      <c r="B90" s="204"/>
      <c r="C90" s="204"/>
      <c r="D90" s="204"/>
      <c r="E90" s="205"/>
      <c r="F90" s="205"/>
      <c r="G90" s="205"/>
      <c r="H90" s="205"/>
      <c r="I90" s="205"/>
      <c r="J90" s="205"/>
      <c r="K90" s="205"/>
      <c r="L90" s="205"/>
      <c r="M90" s="205"/>
      <c r="N90" s="205"/>
      <c r="O90" s="205"/>
      <c r="P90" s="205"/>
      <c r="Q90" s="206"/>
      <c r="R90" s="206"/>
      <c r="S90" s="204"/>
      <c r="T90" s="204"/>
      <c r="U90" s="204"/>
      <c r="V90" s="204"/>
      <c r="W90" s="205"/>
      <c r="X90" s="205"/>
      <c r="Y90" s="206"/>
      <c r="Z90" s="206"/>
      <c r="AA90" s="206"/>
      <c r="AB90" s="206"/>
      <c r="AC90" s="206"/>
      <c r="AD90" s="206"/>
      <c r="AE90" s="204"/>
    </row>
    <row r="91" spans="1:34" x14ac:dyDescent="0.25">
      <c r="B91" s="204"/>
      <c r="C91" s="204"/>
      <c r="D91" s="204"/>
      <c r="E91" s="205"/>
      <c r="F91" s="205"/>
      <c r="G91" s="205"/>
      <c r="H91" s="205"/>
      <c r="I91" s="205"/>
      <c r="J91" s="205"/>
      <c r="K91" s="205"/>
      <c r="L91" s="205"/>
      <c r="M91" s="205"/>
      <c r="N91" s="205"/>
      <c r="O91" s="205"/>
      <c r="P91" s="205"/>
      <c r="Q91" s="206"/>
      <c r="R91" s="206"/>
      <c r="S91" s="204"/>
      <c r="T91" s="204"/>
      <c r="U91" s="204"/>
      <c r="V91" s="204"/>
      <c r="W91" s="205"/>
      <c r="X91" s="205"/>
      <c r="Y91" s="206"/>
      <c r="Z91" s="206"/>
      <c r="AA91" s="206"/>
      <c r="AB91" s="206"/>
      <c r="AC91" s="206"/>
      <c r="AD91" s="206"/>
      <c r="AE91" s="204"/>
    </row>
    <row r="92" spans="1:34" x14ac:dyDescent="0.25">
      <c r="B92" s="207"/>
      <c r="C92" s="207"/>
      <c r="D92" s="207"/>
      <c r="E92" s="208"/>
      <c r="F92" s="208"/>
      <c r="G92" s="208"/>
      <c r="H92" s="208"/>
      <c r="I92" s="208"/>
      <c r="J92" s="208"/>
      <c r="K92" s="208"/>
      <c r="L92" s="208"/>
      <c r="M92" s="208"/>
      <c r="N92" s="208"/>
      <c r="O92" s="208"/>
      <c r="P92" s="208"/>
      <c r="Q92" s="209"/>
      <c r="R92" s="209"/>
      <c r="S92" s="207"/>
      <c r="T92" s="207"/>
      <c r="U92" s="207"/>
      <c r="V92" s="207"/>
      <c r="W92" s="208"/>
      <c r="X92" s="208"/>
      <c r="Y92" s="209"/>
      <c r="Z92" s="209"/>
      <c r="AA92" s="209"/>
      <c r="AB92" s="209"/>
      <c r="AC92" s="209"/>
      <c r="AD92" s="209"/>
      <c r="AE92" s="207"/>
    </row>
    <row r="93" spans="1:34" x14ac:dyDescent="0.25">
      <c r="A93" s="210" t="s">
        <v>86</v>
      </c>
      <c r="B93" s="211"/>
      <c r="C93" s="211"/>
      <c r="D93" s="211"/>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row>
    <row r="94" spans="1:34" ht="12.75" customHeight="1" x14ac:dyDescent="0.25">
      <c r="A94" s="173">
        <v>1</v>
      </c>
      <c r="B94" s="213" t="s">
        <v>115</v>
      </c>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row>
    <row r="95" spans="1:34" ht="12.75" customHeight="1" x14ac:dyDescent="0.25">
      <c r="A95" s="173">
        <v>2</v>
      </c>
      <c r="B95" s="213" t="s">
        <v>116</v>
      </c>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row>
    <row r="96" spans="1:34" ht="12.75" customHeight="1" x14ac:dyDescent="0.25">
      <c r="A96" s="173">
        <v>3</v>
      </c>
      <c r="B96" s="213" t="s">
        <v>117</v>
      </c>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row>
    <row r="97" spans="1:31" ht="12.75" customHeight="1" x14ac:dyDescent="0.25">
      <c r="A97" s="173">
        <v>4</v>
      </c>
      <c r="B97" s="213" t="s">
        <v>88</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row>
    <row r="98" spans="1:31" ht="12.75" customHeight="1" x14ac:dyDescent="0.25">
      <c r="A98" s="173">
        <v>5</v>
      </c>
      <c r="B98" s="213" t="s">
        <v>118</v>
      </c>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row>
    <row r="99" spans="1:31" ht="12.75" customHeight="1" x14ac:dyDescent="0.25">
      <c r="A99" s="173">
        <v>6</v>
      </c>
      <c r="B99" s="213" t="s">
        <v>119</v>
      </c>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row>
    <row r="100" spans="1:31" ht="12.75" customHeight="1" x14ac:dyDescent="0.25">
      <c r="A100" s="173">
        <v>7</v>
      </c>
      <c r="B100" s="213" t="s">
        <v>89</v>
      </c>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row>
    <row r="101" spans="1:31" ht="12.75" customHeight="1" x14ac:dyDescent="0.25">
      <c r="A101" s="173">
        <v>8</v>
      </c>
      <c r="B101" s="213" t="s">
        <v>120</v>
      </c>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row>
    <row r="102" spans="1:31" ht="12.75" customHeight="1" x14ac:dyDescent="0.25">
      <c r="A102" s="173">
        <v>9</v>
      </c>
      <c r="B102" s="213" t="s">
        <v>121</v>
      </c>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row>
    <row r="103" spans="1:31" ht="12.75" customHeight="1" x14ac:dyDescent="0.25">
      <c r="A103" s="173">
        <v>10</v>
      </c>
      <c r="B103" s="213" t="s">
        <v>122</v>
      </c>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row>
    <row r="104" spans="1:31" ht="12.75" customHeight="1" x14ac:dyDescent="0.25">
      <c r="A104" s="173">
        <v>11</v>
      </c>
      <c r="B104" s="213" t="s">
        <v>123</v>
      </c>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row>
    <row r="105" spans="1:31" ht="12.75" customHeight="1" x14ac:dyDescent="0.25">
      <c r="A105" s="173">
        <v>12</v>
      </c>
      <c r="B105" s="213" t="s">
        <v>124</v>
      </c>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row>
    <row r="106" spans="1:31" ht="12.75" customHeight="1" x14ac:dyDescent="0.25">
      <c r="A106" s="173">
        <v>13</v>
      </c>
      <c r="B106" s="213" t="s">
        <v>125</v>
      </c>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row>
    <row r="107" spans="1:31" ht="12.75" customHeight="1" x14ac:dyDescent="0.25">
      <c r="A107" s="173">
        <v>14</v>
      </c>
      <c r="B107" s="213" t="s">
        <v>126</v>
      </c>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row>
    <row r="108" spans="1:31" ht="12.75" customHeight="1" x14ac:dyDescent="0.25">
      <c r="A108" s="173"/>
      <c r="B108" s="21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row>
    <row r="109" spans="1:31" ht="12.75" customHeight="1" x14ac:dyDescent="0.25">
      <c r="A109" s="173"/>
      <c r="B109" s="21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row>
    <row r="110" spans="1:31" ht="12.75" customHeight="1" x14ac:dyDescent="0.25">
      <c r="A110" s="173"/>
      <c r="B110" s="21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row>
    <row r="111" spans="1:31" ht="12.75" customHeight="1" x14ac:dyDescent="0.25">
      <c r="A111" s="173"/>
      <c r="B111" s="21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row>
    <row r="112" spans="1:31" ht="12.75" customHeight="1" x14ac:dyDescent="0.25">
      <c r="A112" s="173"/>
      <c r="B112" s="21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row>
    <row r="113" spans="1:31" ht="12.75" customHeight="1" x14ac:dyDescent="0.25">
      <c r="A113" s="173"/>
      <c r="B113" s="21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row>
    <row r="114" spans="1:31" ht="12.75" customHeight="1" x14ac:dyDescent="0.25">
      <c r="A114" s="173"/>
      <c r="B114" s="21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row>
    <row r="115" spans="1:31" ht="12.75" customHeight="1" x14ac:dyDescent="0.25">
      <c r="A115" s="173"/>
      <c r="B115" s="21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row>
    <row r="116" spans="1:31" ht="12.75" customHeight="1" x14ac:dyDescent="0.25">
      <c r="A116" s="173"/>
      <c r="B116" s="21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row>
    <row r="117" spans="1:31" ht="12.75" customHeight="1" x14ac:dyDescent="0.25">
      <c r="A117" s="173"/>
      <c r="B117" s="21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row>
    <row r="118" spans="1:31" ht="12.75" customHeight="1" x14ac:dyDescent="0.25">
      <c r="A118" s="173"/>
      <c r="B118" s="21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row>
    <row r="119" spans="1:31" ht="12.75" customHeight="1" x14ac:dyDescent="0.25">
      <c r="A119" s="173"/>
      <c r="B119" s="21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row>
    <row r="120" spans="1:31" ht="12.75" customHeight="1" x14ac:dyDescent="0.25">
      <c r="A120" s="173"/>
      <c r="B120" s="21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row>
    <row r="121" spans="1:31" ht="12.75" customHeight="1" x14ac:dyDescent="0.25">
      <c r="A121" s="173"/>
      <c r="B121" s="21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row>
    <row r="122" spans="1:31" ht="12.75" customHeight="1" x14ac:dyDescent="0.25">
      <c r="A122" s="173"/>
      <c r="B122" s="21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row>
    <row r="123" spans="1:31" ht="12.75" customHeight="1" x14ac:dyDescent="0.25">
      <c r="A123" s="173"/>
      <c r="B123" s="21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row>
    <row r="124" spans="1:31" ht="12.75" customHeight="1" x14ac:dyDescent="0.25">
      <c r="A124" s="173"/>
      <c r="B124" s="21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row>
    <row r="125" spans="1:31" ht="12.75" customHeight="1" x14ac:dyDescent="0.25">
      <c r="A125" s="173"/>
      <c r="B125" s="21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row>
    <row r="126" spans="1:31" ht="12.75" customHeight="1" x14ac:dyDescent="0.25">
      <c r="A126" s="173"/>
      <c r="B126" s="21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row>
    <row r="127" spans="1:31" ht="12.75" customHeight="1" x14ac:dyDescent="0.25">
      <c r="A127" s="173"/>
      <c r="B127" s="213"/>
      <c r="C127" s="173"/>
      <c r="D127" s="173"/>
      <c r="E127" s="173"/>
      <c r="F127" s="173"/>
      <c r="G127" s="173"/>
      <c r="H127" s="173"/>
      <c r="I127" s="173"/>
      <c r="J127" s="173"/>
      <c r="K127" s="173"/>
      <c r="L127" s="173"/>
      <c r="M127" s="173"/>
      <c r="N127" s="173"/>
      <c r="O127" s="173"/>
      <c r="P127" s="173"/>
      <c r="Q127" s="173"/>
      <c r="R127" s="173"/>
      <c r="S127" s="173"/>
      <c r="T127" s="173"/>
      <c r="U127" s="173"/>
      <c r="V127" s="213" t="s">
        <v>127</v>
      </c>
      <c r="W127" s="173"/>
      <c r="X127" s="173"/>
      <c r="Y127" s="173"/>
      <c r="Z127" s="173"/>
      <c r="AA127" s="173"/>
      <c r="AB127" s="173"/>
      <c r="AC127" s="173"/>
      <c r="AD127" s="173"/>
      <c r="AE127" s="173"/>
    </row>
    <row r="128" spans="1:31" ht="12.75" customHeight="1" x14ac:dyDescent="0.25">
      <c r="A128" s="173"/>
      <c r="B128" s="21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row>
    <row r="129" spans="1:31" ht="12.75" customHeight="1" x14ac:dyDescent="0.25">
      <c r="A129" s="173"/>
      <c r="B129" s="21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row>
    <row r="130" spans="1:31" ht="12.75" customHeight="1" x14ac:dyDescent="0.25">
      <c r="A130" s="173"/>
      <c r="B130" s="21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row>
    <row r="131" spans="1:31" ht="12.75" customHeight="1" x14ac:dyDescent="0.25">
      <c r="A131" s="173"/>
      <c r="B131" s="21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row>
    <row r="132" spans="1:31" ht="12.75" customHeight="1" x14ac:dyDescent="0.25">
      <c r="A132" s="173"/>
      <c r="B132" s="21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row>
    <row r="133" spans="1:31" ht="12.75" customHeight="1" x14ac:dyDescent="0.25">
      <c r="A133" s="173"/>
      <c r="B133" s="21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row>
    <row r="134" spans="1:31" ht="12.75" customHeight="1" x14ac:dyDescent="0.25">
      <c r="A134" s="173"/>
      <c r="B134" s="21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row>
    <row r="135" spans="1:31" ht="12.75" customHeight="1" x14ac:dyDescent="0.25">
      <c r="A135" s="173"/>
      <c r="B135" s="21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row>
    <row r="136" spans="1:31" ht="12.75" customHeight="1" x14ac:dyDescent="0.25">
      <c r="A136" s="173"/>
      <c r="B136" s="21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row>
    <row r="137" spans="1:31" ht="12.75" customHeight="1" x14ac:dyDescent="0.25">
      <c r="A137" s="173"/>
      <c r="B137" s="21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row>
    <row r="138" spans="1:31" ht="12.75" customHeight="1" x14ac:dyDescent="0.25">
      <c r="A138" s="173"/>
      <c r="B138" s="21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row>
    <row r="139" spans="1:31" ht="12.75" customHeight="1" x14ac:dyDescent="0.25">
      <c r="A139" s="173"/>
      <c r="B139" s="21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row>
    <row r="140" spans="1:31" ht="12.75" customHeight="1" x14ac:dyDescent="0.25">
      <c r="A140" s="173"/>
      <c r="B140" s="21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row>
    <row r="141" spans="1:31" ht="12.75" customHeight="1" x14ac:dyDescent="0.25">
      <c r="A141" s="173"/>
      <c r="B141" s="21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row>
    <row r="142" spans="1:31" ht="12.75" customHeight="1" x14ac:dyDescent="0.25">
      <c r="A142" s="173"/>
      <c r="B142" s="21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row>
    <row r="143" spans="1:31" ht="12.75" customHeight="1" x14ac:dyDescent="0.25">
      <c r="A143" s="173"/>
      <c r="B143" s="21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row>
    <row r="144" spans="1:31" ht="12.75" customHeight="1" x14ac:dyDescent="0.25">
      <c r="A144" s="173"/>
      <c r="B144" s="21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row>
    <row r="145" spans="1:31" ht="12.75" customHeight="1" x14ac:dyDescent="0.25">
      <c r="A145" s="173"/>
      <c r="B145" s="21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row>
    <row r="146" spans="1:31" ht="12.75" customHeight="1" x14ac:dyDescent="0.25">
      <c r="A146" s="173"/>
      <c r="B146" s="21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row>
    <row r="147" spans="1:31" ht="12.75" customHeight="1" x14ac:dyDescent="0.25">
      <c r="A147" s="173"/>
      <c r="B147" s="21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row>
    <row r="148" spans="1:31" ht="12.75" customHeight="1" x14ac:dyDescent="0.25">
      <c r="A148" s="173"/>
      <c r="B148" s="21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row>
    <row r="149" spans="1:31" ht="12.75" customHeight="1" x14ac:dyDescent="0.25">
      <c r="A149" s="173"/>
      <c r="B149" s="21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row>
    <row r="150" spans="1:31" ht="12.75" customHeight="1" x14ac:dyDescent="0.25">
      <c r="A150" s="173"/>
      <c r="B150" s="21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row>
    <row r="151" spans="1:31" ht="12.75" customHeight="1" x14ac:dyDescent="0.25">
      <c r="A151" s="173"/>
      <c r="B151" s="21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row>
    <row r="152" spans="1:31" ht="12.75" customHeight="1" x14ac:dyDescent="0.25">
      <c r="A152" s="173"/>
      <c r="B152" s="21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row>
    <row r="153" spans="1:31" ht="12.75" customHeight="1" x14ac:dyDescent="0.25">
      <c r="A153" s="173"/>
      <c r="B153" s="21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row>
    <row r="154" spans="1:31" ht="12.75" customHeight="1" x14ac:dyDescent="0.25">
      <c r="A154" s="173"/>
      <c r="B154" s="21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row>
    <row r="155" spans="1:31" ht="12.75" customHeight="1" x14ac:dyDescent="0.25">
      <c r="A155" s="173"/>
      <c r="B155" s="21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row>
    <row r="156" spans="1:31" ht="12.75" customHeight="1" x14ac:dyDescent="0.25">
      <c r="A156" s="173"/>
      <c r="B156" s="21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row>
    <row r="157" spans="1:31" ht="12.75" customHeight="1" x14ac:dyDescent="0.25">
      <c r="A157" s="173"/>
      <c r="B157" s="21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row>
    <row r="158" spans="1:31" ht="12.75" customHeight="1" x14ac:dyDescent="0.25">
      <c r="A158" s="173"/>
      <c r="B158" s="21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row>
    <row r="159" spans="1:31" ht="12.75" customHeight="1" x14ac:dyDescent="0.25">
      <c r="A159" s="173"/>
      <c r="B159" s="21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row>
    <row r="160" spans="1:31" ht="12.75" customHeight="1" x14ac:dyDescent="0.25">
      <c r="A160" s="173"/>
      <c r="B160" s="21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row>
    <row r="161" spans="1:31" ht="12.75" customHeight="1" x14ac:dyDescent="0.25">
      <c r="A161" s="173"/>
      <c r="B161" s="21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row>
    <row r="162" spans="1:31" x14ac:dyDescent="0.25">
      <c r="B162" s="198"/>
      <c r="C162" s="199"/>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200"/>
      <c r="AB162" s="200"/>
      <c r="AC162" s="200"/>
      <c r="AD162" s="200"/>
    </row>
    <row r="163" spans="1:31" x14ac:dyDescent="0.25">
      <c r="B163" s="198"/>
      <c r="C163" s="199"/>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200"/>
      <c r="AB163" s="200"/>
      <c r="AC163" s="200"/>
      <c r="AD163" s="200"/>
    </row>
    <row r="164" spans="1:31" x14ac:dyDescent="0.25">
      <c r="B164" s="198"/>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9"/>
      <c r="AA164" s="200"/>
      <c r="AB164" s="200"/>
      <c r="AC164" s="200"/>
      <c r="AD164" s="200"/>
    </row>
    <row r="165" spans="1:31" x14ac:dyDescent="0.25">
      <c r="B165" s="198"/>
      <c r="C165" s="199"/>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200"/>
      <c r="AB165" s="200"/>
      <c r="AC165" s="200"/>
      <c r="AD165" s="200"/>
    </row>
    <row r="166" spans="1:31" x14ac:dyDescent="0.25">
      <c r="B166" s="198"/>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c r="AA166" s="200"/>
      <c r="AB166" s="200"/>
      <c r="AC166" s="200"/>
      <c r="AD166" s="200"/>
    </row>
    <row r="167" spans="1:31" x14ac:dyDescent="0.25">
      <c r="B167" s="198"/>
      <c r="C167" s="199"/>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c r="AA167" s="200"/>
      <c r="AB167" s="200"/>
      <c r="AC167" s="200"/>
      <c r="AD167" s="200"/>
    </row>
    <row r="168" spans="1:31" x14ac:dyDescent="0.25">
      <c r="B168" s="198"/>
      <c r="C168" s="199"/>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c r="AA168" s="200"/>
      <c r="AB168" s="200"/>
      <c r="AC168" s="200"/>
      <c r="AD168" s="200"/>
    </row>
    <row r="169" spans="1:31" x14ac:dyDescent="0.25">
      <c r="B169" s="198"/>
      <c r="C169" s="199"/>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9"/>
      <c r="AA169" s="200"/>
      <c r="AB169" s="200"/>
      <c r="AC169" s="200"/>
      <c r="AD169" s="200"/>
    </row>
    <row r="170" spans="1:31" x14ac:dyDescent="0.25">
      <c r="B170" s="198"/>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200"/>
      <c r="AB170" s="200"/>
      <c r="AC170" s="200"/>
      <c r="AD170" s="200"/>
    </row>
    <row r="171" spans="1:31" x14ac:dyDescent="0.25">
      <c r="B171" s="198"/>
      <c r="C171" s="199"/>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c r="AA171" s="200"/>
      <c r="AB171" s="200"/>
      <c r="AC171" s="200"/>
      <c r="AD171" s="200"/>
    </row>
    <row r="172" spans="1:31" x14ac:dyDescent="0.25">
      <c r="B172" s="198"/>
      <c r="C172" s="199"/>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9"/>
      <c r="AA172" s="200"/>
      <c r="AB172" s="200"/>
      <c r="AC172" s="200"/>
      <c r="AD172" s="200"/>
    </row>
    <row r="173" spans="1:31" x14ac:dyDescent="0.25">
      <c r="B173" s="198"/>
      <c r="C173" s="199"/>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9"/>
      <c r="AA173" s="200"/>
      <c r="AB173" s="200"/>
      <c r="AC173" s="200"/>
      <c r="AD173" s="200"/>
    </row>
    <row r="174" spans="1:31" x14ac:dyDescent="0.25">
      <c r="B174" s="198"/>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200"/>
      <c r="AB174" s="200"/>
      <c r="AC174" s="200"/>
      <c r="AD174" s="200"/>
    </row>
    <row r="175" spans="1:31" x14ac:dyDescent="0.25">
      <c r="B175" s="198"/>
      <c r="C175" s="199"/>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9"/>
      <c r="AA175" s="200"/>
      <c r="AB175" s="200"/>
      <c r="AC175" s="200"/>
      <c r="AD175" s="200"/>
    </row>
    <row r="176" spans="1:31" x14ac:dyDescent="0.25">
      <c r="B176" s="198"/>
      <c r="C176" s="199"/>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199"/>
      <c r="AA176" s="200"/>
      <c r="AB176" s="200"/>
      <c r="AC176" s="200"/>
      <c r="AD176" s="200"/>
    </row>
    <row r="177" spans="2:30" x14ac:dyDescent="0.25">
      <c r="B177" s="198"/>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200"/>
      <c r="AB177" s="200"/>
      <c r="AC177" s="200"/>
      <c r="AD177" s="200"/>
    </row>
    <row r="178" spans="2:30" x14ac:dyDescent="0.25">
      <c r="B178" s="198"/>
      <c r="C178" s="199"/>
      <c r="D178" s="199"/>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c r="AA178" s="200"/>
      <c r="AB178" s="200"/>
      <c r="AC178" s="200"/>
      <c r="AD178" s="200"/>
    </row>
    <row r="179" spans="2:30" x14ac:dyDescent="0.25">
      <c r="B179" s="198"/>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c r="AA179" s="200"/>
      <c r="AB179" s="200"/>
      <c r="AC179" s="200"/>
      <c r="AD179" s="200"/>
    </row>
    <row r="180" spans="2:30" x14ac:dyDescent="0.25">
      <c r="B180" s="198"/>
      <c r="C180" s="199"/>
      <c r="D180" s="199"/>
      <c r="E180" s="199"/>
      <c r="F180" s="199"/>
      <c r="G180" s="199"/>
      <c r="H180" s="199"/>
      <c r="I180" s="199"/>
      <c r="J180" s="199"/>
      <c r="K180" s="199"/>
      <c r="L180" s="199"/>
      <c r="M180" s="199"/>
      <c r="N180" s="199"/>
      <c r="O180" s="199"/>
      <c r="P180" s="199"/>
      <c r="Q180" s="199"/>
      <c r="R180" s="199"/>
      <c r="S180" s="199"/>
      <c r="T180" s="199"/>
      <c r="U180" s="199"/>
      <c r="V180" s="199"/>
      <c r="W180" s="199"/>
      <c r="X180" s="199"/>
      <c r="Y180" s="199"/>
      <c r="Z180" s="199"/>
      <c r="AA180" s="200"/>
      <c r="AB180" s="200"/>
      <c r="AC180" s="200"/>
      <c r="AD180" s="200"/>
    </row>
    <row r="181" spans="2:30" x14ac:dyDescent="0.25">
      <c r="B181" s="198"/>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200"/>
      <c r="AB181" s="200"/>
      <c r="AC181" s="200"/>
      <c r="AD181" s="200"/>
    </row>
    <row r="182" spans="2:30" x14ac:dyDescent="0.25">
      <c r="B182" s="198"/>
      <c r="C182" s="199"/>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9"/>
      <c r="AA182" s="200"/>
      <c r="AB182" s="200"/>
      <c r="AC182" s="200"/>
      <c r="AD182" s="200"/>
    </row>
    <row r="183" spans="2:30" x14ac:dyDescent="0.25">
      <c r="B183" s="198"/>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200"/>
      <c r="AB183" s="200"/>
      <c r="AC183" s="200"/>
      <c r="AD183" s="200"/>
    </row>
    <row r="184" spans="2:30" x14ac:dyDescent="0.25">
      <c r="B184" s="198"/>
      <c r="C184" s="199"/>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9"/>
      <c r="AA184" s="200"/>
      <c r="AB184" s="200"/>
      <c r="AC184" s="200"/>
      <c r="AD184" s="200"/>
    </row>
    <row r="185" spans="2:30" x14ac:dyDescent="0.25">
      <c r="B185" s="198"/>
      <c r="C185" s="199"/>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9"/>
      <c r="AA185" s="200"/>
      <c r="AB185" s="200"/>
      <c r="AC185" s="200"/>
      <c r="AD185" s="200"/>
    </row>
    <row r="186" spans="2:30" x14ac:dyDescent="0.25">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row>
    <row r="187" spans="2:30" x14ac:dyDescent="0.25">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row>
    <row r="188" spans="2:30" x14ac:dyDescent="0.25">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row>
    <row r="189" spans="2:30" x14ac:dyDescent="0.25">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row>
    <row r="190" spans="2:30" x14ac:dyDescent="0.25">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row>
    <row r="191" spans="2:30" x14ac:dyDescent="0.25">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row>
    <row r="192" spans="2:30" x14ac:dyDescent="0.25">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row>
    <row r="193" spans="2:30" x14ac:dyDescent="0.25">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row>
    <row r="194" spans="2:30" x14ac:dyDescent="0.25">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row>
    <row r="195" spans="2:30" x14ac:dyDescent="0.25">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row>
    <row r="196" spans="2:30" x14ac:dyDescent="0.25">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row>
    <row r="197" spans="2:30" x14ac:dyDescent="0.25">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row>
    <row r="198" spans="2:30" x14ac:dyDescent="0.25">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row>
    <row r="199" spans="2:30" x14ac:dyDescent="0.25">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row>
    <row r="200" spans="2:30" x14ac:dyDescent="0.25">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row>
    <row r="201" spans="2:30" x14ac:dyDescent="0.25">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row>
    <row r="202" spans="2:30" x14ac:dyDescent="0.25">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row>
    <row r="203" spans="2:30" x14ac:dyDescent="0.25">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row>
    <row r="204" spans="2:30" x14ac:dyDescent="0.25">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row>
    <row r="205" spans="2:30" x14ac:dyDescent="0.25">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row>
    <row r="206" spans="2:30" x14ac:dyDescent="0.25">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row>
    <row r="207" spans="2:30" x14ac:dyDescent="0.25">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row>
    <row r="208" spans="2:30" x14ac:dyDescent="0.25">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row>
    <row r="209" spans="2:30" x14ac:dyDescent="0.25">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row>
    <row r="210" spans="2:30" x14ac:dyDescent="0.25">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row>
    <row r="211" spans="2:30" x14ac:dyDescent="0.25">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row>
    <row r="212" spans="2:30" x14ac:dyDescent="0.25">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row>
    <row r="213" spans="2:30" x14ac:dyDescent="0.25">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row>
    <row r="214" spans="2:30" x14ac:dyDescent="0.25">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row>
    <row r="215" spans="2:30" x14ac:dyDescent="0.25">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row>
    <row r="216" spans="2:30" x14ac:dyDescent="0.25">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row>
    <row r="217" spans="2:30" x14ac:dyDescent="0.25">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row>
    <row r="218" spans="2:30" x14ac:dyDescent="0.25">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row>
    <row r="219" spans="2:30" x14ac:dyDescent="0.25">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row>
    <row r="220" spans="2:30" x14ac:dyDescent="0.25">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row>
    <row r="221" spans="2:30" x14ac:dyDescent="0.25">
      <c r="B221" s="200"/>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row>
    <row r="222" spans="2:30" x14ac:dyDescent="0.25">
      <c r="B222" s="200"/>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c r="AA222" s="200"/>
      <c r="AB222" s="200"/>
      <c r="AC222" s="200"/>
      <c r="AD222" s="200"/>
    </row>
    <row r="223" spans="2:30" x14ac:dyDescent="0.25">
      <c r="B223" s="200"/>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row>
    <row r="224" spans="2:30" x14ac:dyDescent="0.25">
      <c r="B224" s="200"/>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c r="AA224" s="200"/>
      <c r="AB224" s="200"/>
      <c r="AC224" s="200"/>
      <c r="AD224" s="200"/>
    </row>
  </sheetData>
  <mergeCells count="1">
    <mergeCell ref="A2:B2"/>
  </mergeCell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heetViews>
  <sheetFormatPr defaultRowHeight="13.2" x14ac:dyDescent="0.25"/>
  <cols>
    <col min="2" max="21" width="5" bestFit="1" customWidth="1"/>
  </cols>
  <sheetData>
    <row r="1" spans="1:21" x14ac:dyDescent="0.25">
      <c r="B1">
        <v>1990</v>
      </c>
      <c r="C1">
        <v>1995</v>
      </c>
      <c r="D1">
        <v>1996</v>
      </c>
      <c r="E1">
        <v>1997</v>
      </c>
      <c r="F1">
        <v>1998</v>
      </c>
      <c r="G1">
        <v>1999</v>
      </c>
      <c r="H1">
        <v>2000</v>
      </c>
      <c r="I1">
        <v>2001</v>
      </c>
      <c r="J1">
        <v>2002</v>
      </c>
      <c r="K1">
        <v>2003</v>
      </c>
      <c r="L1">
        <v>2004</v>
      </c>
      <c r="M1">
        <v>2005</v>
      </c>
      <c r="N1">
        <v>2006</v>
      </c>
      <c r="O1">
        <v>2007</v>
      </c>
      <c r="P1">
        <v>2008</v>
      </c>
      <c r="Q1">
        <v>2009</v>
      </c>
      <c r="R1">
        <v>2010</v>
      </c>
      <c r="S1">
        <v>2011</v>
      </c>
      <c r="T1">
        <v>2012</v>
      </c>
      <c r="U1">
        <v>2013</v>
      </c>
    </row>
    <row r="2" spans="1:21" hidden="1" x14ac:dyDescent="0.25">
      <c r="A2" s="103" t="s">
        <v>9</v>
      </c>
      <c r="B2" s="215"/>
      <c r="C2" s="215"/>
      <c r="D2" s="215"/>
      <c r="E2" s="215"/>
      <c r="F2" s="215"/>
      <c r="G2" s="215"/>
      <c r="H2" s="215"/>
      <c r="I2" s="215"/>
      <c r="J2" s="215"/>
      <c r="K2" s="215"/>
      <c r="L2" s="215"/>
      <c r="M2" s="215"/>
      <c r="N2" s="215"/>
      <c r="O2" s="215"/>
      <c r="P2" s="215"/>
      <c r="Q2" s="215"/>
      <c r="R2" s="215"/>
      <c r="S2" s="215"/>
      <c r="T2" s="215"/>
      <c r="U2" s="214"/>
    </row>
    <row r="3" spans="1:21" hidden="1" x14ac:dyDescent="0.25">
      <c r="A3" s="98" t="s">
        <v>2</v>
      </c>
      <c r="B3" s="214"/>
      <c r="C3" s="214"/>
      <c r="D3" s="214"/>
      <c r="E3" s="214"/>
      <c r="F3" s="214"/>
      <c r="G3" s="214"/>
      <c r="H3" s="214"/>
      <c r="I3" s="214"/>
      <c r="J3" s="214"/>
      <c r="K3" s="214"/>
      <c r="L3" s="214"/>
      <c r="M3" s="214"/>
      <c r="N3" s="214"/>
      <c r="O3" s="214"/>
      <c r="P3" s="214"/>
      <c r="Q3" s="214"/>
      <c r="R3" s="214"/>
      <c r="S3" s="214"/>
      <c r="T3" s="214"/>
      <c r="U3" s="214"/>
    </row>
    <row r="4" spans="1:21" hidden="1" x14ac:dyDescent="0.25">
      <c r="A4" s="98" t="s">
        <v>10</v>
      </c>
      <c r="B4" s="214"/>
      <c r="C4" s="214"/>
      <c r="D4" s="214"/>
      <c r="E4" s="214"/>
      <c r="F4" s="214"/>
      <c r="G4" s="214"/>
      <c r="H4" s="214"/>
      <c r="I4" s="214"/>
      <c r="J4" s="214"/>
      <c r="K4" s="214"/>
      <c r="L4" s="214"/>
      <c r="M4" s="214"/>
      <c r="N4" s="214"/>
      <c r="O4" s="214"/>
      <c r="P4" s="214"/>
      <c r="Q4" s="214"/>
      <c r="R4" s="214"/>
      <c r="S4" s="214"/>
      <c r="T4" s="214"/>
      <c r="U4" s="214"/>
    </row>
    <row r="5" spans="1:21" hidden="1" x14ac:dyDescent="0.25">
      <c r="A5" s="98" t="s">
        <v>11</v>
      </c>
      <c r="B5" s="214"/>
      <c r="C5" s="214"/>
      <c r="D5" s="214"/>
      <c r="E5" s="214"/>
      <c r="F5" s="214"/>
      <c r="G5" s="214"/>
      <c r="H5" s="214"/>
      <c r="I5" s="214"/>
      <c r="J5" s="214"/>
      <c r="K5" s="214"/>
      <c r="L5" s="214"/>
      <c r="M5" s="214"/>
      <c r="N5" s="214"/>
      <c r="O5" s="214"/>
      <c r="P5" s="214"/>
      <c r="Q5" s="214"/>
      <c r="R5" s="214"/>
      <c r="S5" s="214"/>
      <c r="T5" s="214"/>
      <c r="U5" s="214"/>
    </row>
    <row r="6" spans="1:21" hidden="1" x14ac:dyDescent="0.25">
      <c r="A6" s="107" t="s">
        <v>13</v>
      </c>
      <c r="B6" s="216"/>
      <c r="C6" s="216"/>
      <c r="D6" s="216"/>
      <c r="E6" s="216"/>
      <c r="F6" s="216"/>
      <c r="G6" s="216"/>
      <c r="H6" s="216"/>
      <c r="I6" s="216"/>
      <c r="J6" s="216"/>
      <c r="K6" s="216"/>
      <c r="L6" s="216"/>
      <c r="M6" s="216"/>
      <c r="N6" s="216"/>
      <c r="O6" s="216"/>
      <c r="P6" s="216"/>
      <c r="Q6" s="216"/>
      <c r="R6" s="216"/>
      <c r="S6" s="216"/>
      <c r="T6" s="216"/>
      <c r="U6" s="216"/>
    </row>
    <row r="7" spans="1:21" hidden="1" x14ac:dyDescent="0.25">
      <c r="A7" s="107" t="s">
        <v>14</v>
      </c>
      <c r="B7" s="216"/>
      <c r="C7" s="216"/>
      <c r="D7" s="216"/>
      <c r="E7" s="216"/>
      <c r="F7" s="216"/>
      <c r="G7" s="216"/>
      <c r="H7" s="216"/>
      <c r="I7" s="216"/>
      <c r="J7" s="216"/>
      <c r="K7" s="216"/>
      <c r="L7" s="216"/>
      <c r="M7" s="216"/>
      <c r="N7" s="216"/>
      <c r="O7" s="216"/>
      <c r="P7" s="216"/>
      <c r="Q7" s="216"/>
      <c r="R7" s="216"/>
      <c r="S7" s="216"/>
      <c r="T7" s="216"/>
      <c r="U7" s="216"/>
    </row>
    <row r="8" spans="1:21" hidden="1" x14ac:dyDescent="0.25">
      <c r="A8" s="111" t="s">
        <v>15</v>
      </c>
      <c r="B8" s="217"/>
      <c r="C8" s="217"/>
      <c r="D8" s="217"/>
      <c r="E8" s="217"/>
      <c r="F8" s="217"/>
      <c r="G8" s="217"/>
      <c r="H8" s="217"/>
      <c r="I8" s="217"/>
      <c r="J8" s="217"/>
      <c r="K8" s="217"/>
      <c r="L8" s="217"/>
      <c r="M8" s="217"/>
      <c r="N8" s="217"/>
      <c r="O8" s="217"/>
      <c r="P8" s="217"/>
      <c r="Q8" s="217"/>
      <c r="R8" s="217"/>
      <c r="S8" s="217"/>
      <c r="T8" s="217"/>
      <c r="U8" s="216"/>
    </row>
    <row r="9" spans="1:21" hidden="1" x14ac:dyDescent="0.25">
      <c r="A9" s="107" t="s">
        <v>16</v>
      </c>
      <c r="B9" s="216"/>
      <c r="C9" s="216"/>
      <c r="D9" s="216"/>
      <c r="E9" s="216"/>
      <c r="F9" s="216"/>
      <c r="G9" s="216"/>
      <c r="H9" s="216"/>
      <c r="I9" s="216"/>
      <c r="J9" s="216"/>
      <c r="K9" s="216"/>
      <c r="L9" s="216"/>
      <c r="M9" s="216"/>
      <c r="N9" s="216"/>
      <c r="O9" s="216"/>
      <c r="P9" s="216"/>
      <c r="Q9" s="216"/>
      <c r="R9" s="216"/>
      <c r="S9" s="216"/>
      <c r="T9" s="216"/>
      <c r="U9" s="216"/>
    </row>
    <row r="10" spans="1:21" hidden="1" x14ac:dyDescent="0.25">
      <c r="A10" s="107" t="s">
        <v>17</v>
      </c>
      <c r="B10" s="216"/>
      <c r="C10" s="216"/>
      <c r="D10" s="216"/>
      <c r="E10" s="216"/>
      <c r="F10" s="216"/>
      <c r="G10" s="216"/>
      <c r="H10" s="216"/>
      <c r="I10" s="216"/>
      <c r="J10" s="216"/>
      <c r="K10" s="216"/>
      <c r="L10" s="216"/>
      <c r="M10" s="216"/>
      <c r="N10" s="216"/>
      <c r="O10" s="216"/>
      <c r="P10" s="216"/>
      <c r="Q10" s="216"/>
      <c r="R10" s="216"/>
      <c r="S10" s="216"/>
      <c r="T10" s="216"/>
      <c r="U10" s="216"/>
    </row>
    <row r="11" spans="1:21" hidden="1" x14ac:dyDescent="0.25">
      <c r="A11" s="103" t="s">
        <v>18</v>
      </c>
      <c r="B11" s="214"/>
      <c r="C11" s="214"/>
      <c r="D11" s="214"/>
      <c r="E11" s="214"/>
      <c r="F11" s="214"/>
      <c r="G11" s="214"/>
      <c r="H11" s="214"/>
      <c r="I11" s="214"/>
      <c r="J11" s="214"/>
      <c r="K11" s="214"/>
      <c r="L11" s="214"/>
      <c r="M11" s="214"/>
      <c r="N11" s="214"/>
      <c r="O11" s="214"/>
      <c r="P11" s="214"/>
      <c r="Q11" s="214"/>
      <c r="R11" s="214"/>
      <c r="S11" s="214"/>
      <c r="T11" s="214"/>
      <c r="U11" s="214"/>
    </row>
    <row r="12" spans="1:21" ht="21" hidden="1" x14ac:dyDescent="0.25">
      <c r="A12" s="98" t="s">
        <v>19</v>
      </c>
      <c r="B12" s="215"/>
      <c r="C12" s="215"/>
      <c r="D12" s="215"/>
      <c r="E12" s="215"/>
      <c r="F12" s="215"/>
      <c r="G12" s="215"/>
      <c r="H12" s="215"/>
      <c r="I12" s="215"/>
      <c r="J12" s="215"/>
      <c r="K12" s="215"/>
      <c r="L12" s="215"/>
      <c r="M12" s="215"/>
      <c r="N12" s="215"/>
      <c r="O12" s="215"/>
      <c r="P12" s="215"/>
      <c r="Q12" s="215"/>
      <c r="R12" s="215"/>
      <c r="S12" s="215"/>
      <c r="T12" s="215"/>
      <c r="U12" s="214"/>
    </row>
    <row r="13" spans="1:21" hidden="1" x14ac:dyDescent="0.25">
      <c r="A13" s="98" t="s">
        <v>20</v>
      </c>
      <c r="B13" s="214"/>
      <c r="C13" s="214"/>
      <c r="D13" s="214"/>
      <c r="E13" s="214"/>
      <c r="F13" s="214"/>
      <c r="G13" s="214"/>
      <c r="H13" s="214"/>
      <c r="I13" s="214"/>
      <c r="J13" s="214"/>
      <c r="K13" s="214"/>
      <c r="L13" s="214"/>
      <c r="M13" s="214"/>
      <c r="N13" s="214"/>
      <c r="O13" s="214"/>
      <c r="P13" s="214"/>
      <c r="Q13" s="214"/>
      <c r="R13" s="214"/>
      <c r="S13" s="214"/>
      <c r="T13" s="214"/>
      <c r="U13" s="214"/>
    </row>
    <row r="14" spans="1:21" hidden="1" x14ac:dyDescent="0.25">
      <c r="A14" s="98" t="s">
        <v>21</v>
      </c>
      <c r="B14" s="214"/>
      <c r="C14" s="214"/>
      <c r="D14" s="214"/>
      <c r="E14" s="214"/>
      <c r="F14" s="214"/>
      <c r="G14" s="214"/>
      <c r="H14" s="214"/>
      <c r="I14" s="214"/>
      <c r="J14" s="214"/>
      <c r="K14" s="214"/>
      <c r="L14" s="214"/>
      <c r="M14" s="214"/>
      <c r="N14" s="214"/>
      <c r="O14" s="214"/>
      <c r="P14" s="214"/>
      <c r="Q14" s="214"/>
      <c r="R14" s="214"/>
      <c r="S14" s="214"/>
      <c r="T14" s="214"/>
      <c r="U14" s="214"/>
    </row>
    <row r="15" spans="1:21" hidden="1" x14ac:dyDescent="0.25">
      <c r="A15" s="98" t="s">
        <v>22</v>
      </c>
      <c r="B15" s="214"/>
      <c r="C15" s="214"/>
      <c r="D15" s="214"/>
      <c r="E15" s="214"/>
      <c r="F15" s="214"/>
      <c r="G15" s="214"/>
      <c r="H15" s="214"/>
      <c r="I15" s="214"/>
      <c r="J15" s="214"/>
      <c r="K15" s="214"/>
      <c r="L15" s="214"/>
      <c r="M15" s="214"/>
      <c r="N15" s="214"/>
      <c r="O15" s="214"/>
      <c r="P15" s="214"/>
      <c r="Q15" s="214"/>
      <c r="R15" s="214"/>
      <c r="S15" s="214"/>
      <c r="T15" s="214"/>
      <c r="U15" s="214"/>
    </row>
    <row r="16" spans="1:21" ht="51.6" hidden="1" x14ac:dyDescent="0.25">
      <c r="A16" s="107" t="s">
        <v>23</v>
      </c>
      <c r="B16" s="216"/>
      <c r="C16" s="216"/>
      <c r="D16" s="216"/>
      <c r="E16" s="216"/>
      <c r="F16" s="216"/>
      <c r="G16" s="216"/>
      <c r="H16" s="216"/>
      <c r="I16" s="216"/>
      <c r="J16" s="216"/>
      <c r="K16" s="216"/>
      <c r="L16" s="216"/>
      <c r="M16" s="216"/>
      <c r="N16" s="216"/>
      <c r="O16" s="216"/>
      <c r="P16" s="216"/>
      <c r="Q16" s="216"/>
      <c r="R16" s="216"/>
      <c r="S16" s="216"/>
      <c r="T16" s="216"/>
      <c r="U16" s="216"/>
    </row>
    <row r="17" spans="1:21" hidden="1" x14ac:dyDescent="0.25">
      <c r="A17" s="107" t="s">
        <v>24</v>
      </c>
      <c r="B17" s="216"/>
      <c r="C17" s="216"/>
      <c r="D17" s="216"/>
      <c r="E17" s="216"/>
      <c r="F17" s="216"/>
      <c r="G17" s="216"/>
      <c r="H17" s="216"/>
      <c r="I17" s="216"/>
      <c r="J17" s="216"/>
      <c r="K17" s="216"/>
      <c r="L17" s="216"/>
      <c r="M17" s="216"/>
      <c r="N17" s="216"/>
      <c r="O17" s="216"/>
      <c r="P17" s="216"/>
      <c r="Q17" s="216"/>
      <c r="R17" s="216"/>
      <c r="S17" s="216"/>
      <c r="T17" s="216"/>
      <c r="U17" s="216"/>
    </row>
    <row r="18" spans="1:21" hidden="1" x14ac:dyDescent="0.25">
      <c r="A18" s="107" t="s">
        <v>25</v>
      </c>
      <c r="B18" s="217"/>
      <c r="C18" s="217"/>
      <c r="D18" s="217"/>
      <c r="E18" s="217"/>
      <c r="F18" s="217"/>
      <c r="G18" s="217"/>
      <c r="H18" s="217"/>
      <c r="I18" s="217"/>
      <c r="J18" s="217"/>
      <c r="K18" s="217"/>
      <c r="L18" s="217"/>
      <c r="M18" s="217"/>
      <c r="N18" s="217"/>
      <c r="O18" s="217"/>
      <c r="P18" s="217"/>
      <c r="Q18" s="217"/>
      <c r="R18" s="217"/>
      <c r="S18" s="217"/>
      <c r="T18" s="217"/>
      <c r="U18" s="216"/>
    </row>
    <row r="19" spans="1:21" hidden="1" x14ac:dyDescent="0.25">
      <c r="A19" s="107" t="s">
        <v>26</v>
      </c>
      <c r="B19" s="216"/>
      <c r="C19" s="216"/>
      <c r="D19" s="216"/>
      <c r="E19" s="216"/>
      <c r="F19" s="216"/>
      <c r="G19" s="216"/>
      <c r="H19" s="216"/>
      <c r="I19" s="216"/>
      <c r="J19" s="216"/>
      <c r="K19" s="216"/>
      <c r="L19" s="216"/>
      <c r="M19" s="216"/>
      <c r="N19" s="216"/>
      <c r="O19" s="216"/>
      <c r="P19" s="216"/>
      <c r="Q19" s="216"/>
      <c r="R19" s="216"/>
      <c r="S19" s="216"/>
      <c r="T19" s="216"/>
      <c r="U19" s="216"/>
    </row>
    <row r="20" spans="1:21" ht="21" x14ac:dyDescent="0.25">
      <c r="A20" s="107" t="s">
        <v>27</v>
      </c>
      <c r="B20" s="216"/>
      <c r="C20" s="216"/>
      <c r="D20" s="216"/>
      <c r="E20" s="216"/>
      <c r="F20" s="216"/>
      <c r="G20" s="216"/>
      <c r="H20" s="216"/>
      <c r="I20" s="216"/>
      <c r="J20" s="216"/>
      <c r="K20" s="216"/>
      <c r="L20" s="216"/>
      <c r="M20" s="216"/>
      <c r="N20" s="216"/>
      <c r="O20" s="216"/>
      <c r="P20" s="216"/>
      <c r="Q20" s="216"/>
      <c r="R20" s="216"/>
      <c r="S20" s="216">
        <v>1</v>
      </c>
      <c r="T20" s="216">
        <v>1</v>
      </c>
      <c r="U20" s="216">
        <v>1</v>
      </c>
    </row>
    <row r="21" spans="1:21" hidden="1" x14ac:dyDescent="0.25">
      <c r="A21" s="98" t="s">
        <v>28</v>
      </c>
      <c r="B21" s="214"/>
      <c r="C21" s="214"/>
      <c r="D21" s="214"/>
      <c r="E21" s="214"/>
      <c r="F21" s="214"/>
      <c r="G21" s="214"/>
      <c r="H21" s="214"/>
      <c r="I21" s="214"/>
      <c r="J21" s="214"/>
      <c r="K21" s="214"/>
      <c r="L21" s="214"/>
      <c r="M21" s="214"/>
      <c r="N21" s="214"/>
      <c r="O21" s="214"/>
      <c r="P21" s="214"/>
      <c r="Q21" s="214"/>
      <c r="R21" s="214"/>
      <c r="S21" s="214"/>
      <c r="T21" s="214"/>
      <c r="U21" s="214"/>
    </row>
    <row r="22" spans="1:21" hidden="1" x14ac:dyDescent="0.25">
      <c r="A22" s="98" t="s">
        <v>29</v>
      </c>
      <c r="B22" s="215"/>
      <c r="C22" s="215"/>
      <c r="D22" s="215"/>
      <c r="E22" s="215"/>
      <c r="F22" s="215"/>
      <c r="G22" s="215"/>
      <c r="H22" s="215"/>
      <c r="I22" s="215"/>
      <c r="J22" s="215"/>
      <c r="K22" s="215"/>
      <c r="L22" s="215"/>
      <c r="M22" s="215"/>
      <c r="N22" s="215"/>
      <c r="O22" s="215"/>
      <c r="P22" s="215"/>
      <c r="Q22" s="215"/>
      <c r="R22" s="215"/>
      <c r="S22" s="215"/>
      <c r="T22" s="215"/>
      <c r="U22" s="214"/>
    </row>
    <row r="23" spans="1:21" hidden="1" x14ac:dyDescent="0.25">
      <c r="A23" s="98" t="s">
        <v>30</v>
      </c>
      <c r="B23" s="214"/>
      <c r="C23" s="214"/>
      <c r="D23" s="214"/>
      <c r="E23" s="214"/>
      <c r="F23" s="214"/>
      <c r="G23" s="214"/>
      <c r="H23" s="214"/>
      <c r="I23" s="214"/>
      <c r="J23" s="214"/>
      <c r="K23" s="214"/>
      <c r="L23" s="214"/>
      <c r="M23" s="214"/>
      <c r="N23" s="214"/>
      <c r="O23" s="214"/>
      <c r="P23" s="214"/>
      <c r="Q23" s="214"/>
      <c r="R23" s="214"/>
      <c r="S23" s="214"/>
      <c r="T23" s="214"/>
      <c r="U23" s="214"/>
    </row>
    <row r="24" spans="1:21" hidden="1" x14ac:dyDescent="0.25">
      <c r="A24" s="98" t="s">
        <v>31</v>
      </c>
      <c r="B24" s="214"/>
      <c r="C24" s="214"/>
      <c r="D24" s="214"/>
      <c r="E24" s="214"/>
      <c r="F24" s="214"/>
      <c r="G24" s="214"/>
      <c r="H24" s="214"/>
      <c r="I24" s="214"/>
      <c r="J24" s="214"/>
      <c r="K24" s="214"/>
      <c r="L24" s="214"/>
      <c r="M24" s="214"/>
      <c r="N24" s="214"/>
      <c r="O24" s="214"/>
      <c r="P24" s="214"/>
      <c r="Q24" s="214"/>
      <c r="R24" s="214"/>
      <c r="S24" s="214"/>
      <c r="T24" s="214"/>
      <c r="U24" s="214"/>
    </row>
    <row r="25" spans="1:21" x14ac:dyDescent="0.25">
      <c r="A25" s="98" t="s">
        <v>32</v>
      </c>
      <c r="B25" s="214"/>
      <c r="C25" s="214"/>
      <c r="D25" s="214"/>
      <c r="E25" s="214"/>
      <c r="F25" s="214"/>
      <c r="G25" s="214"/>
      <c r="H25" s="214"/>
      <c r="I25" s="214"/>
      <c r="J25" s="214"/>
      <c r="K25" s="214"/>
      <c r="L25" s="214"/>
      <c r="M25" s="214"/>
      <c r="N25" s="214"/>
      <c r="O25" s="214"/>
      <c r="P25" s="214"/>
      <c r="Q25" s="214"/>
      <c r="R25" s="214"/>
      <c r="S25" s="214"/>
      <c r="T25" s="214">
        <v>1</v>
      </c>
      <c r="U25" s="214">
        <v>1</v>
      </c>
    </row>
    <row r="26" spans="1:21" hidden="1" x14ac:dyDescent="0.25">
      <c r="A26" s="111" t="s">
        <v>33</v>
      </c>
      <c r="B26" s="216"/>
      <c r="C26" s="216"/>
      <c r="D26" s="216"/>
      <c r="E26" s="216"/>
      <c r="F26" s="216"/>
      <c r="G26" s="216"/>
      <c r="H26" s="216"/>
      <c r="I26" s="216"/>
      <c r="J26" s="216"/>
      <c r="K26" s="216"/>
      <c r="L26" s="216"/>
      <c r="M26" s="216"/>
      <c r="N26" s="216"/>
      <c r="O26" s="216"/>
      <c r="P26" s="216"/>
      <c r="Q26" s="216"/>
      <c r="R26" s="216"/>
      <c r="S26" s="216"/>
      <c r="T26" s="216"/>
      <c r="U26" s="216"/>
    </row>
    <row r="27" spans="1:21" hidden="1" x14ac:dyDescent="0.25">
      <c r="A27" s="107" t="s">
        <v>34</v>
      </c>
      <c r="B27" s="216"/>
      <c r="C27" s="216"/>
      <c r="D27" s="216"/>
      <c r="E27" s="216"/>
      <c r="F27" s="216"/>
      <c r="G27" s="216"/>
      <c r="H27" s="216"/>
      <c r="I27" s="216"/>
      <c r="J27" s="216"/>
      <c r="K27" s="216"/>
      <c r="L27" s="216"/>
      <c r="M27" s="216"/>
      <c r="N27" s="216"/>
      <c r="O27" s="216"/>
      <c r="P27" s="216"/>
      <c r="Q27" s="216"/>
      <c r="R27" s="216"/>
      <c r="S27" s="216"/>
      <c r="T27" s="216"/>
      <c r="U27" s="216"/>
    </row>
    <row r="28" spans="1:21" hidden="1" x14ac:dyDescent="0.25">
      <c r="A28" s="107" t="s">
        <v>35</v>
      </c>
      <c r="B28" s="217">
        <v>2</v>
      </c>
      <c r="C28" s="217">
        <v>2</v>
      </c>
      <c r="D28" s="217"/>
      <c r="E28" s="217"/>
      <c r="F28" s="217"/>
      <c r="G28" s="217">
        <v>2</v>
      </c>
      <c r="H28" s="217">
        <v>2</v>
      </c>
      <c r="I28" s="217">
        <v>2</v>
      </c>
      <c r="J28" s="217">
        <v>2</v>
      </c>
      <c r="K28" s="217">
        <v>2</v>
      </c>
      <c r="L28" s="217">
        <v>2</v>
      </c>
      <c r="M28" s="217">
        <v>2</v>
      </c>
      <c r="N28" s="217">
        <v>2</v>
      </c>
      <c r="O28" s="217">
        <v>2</v>
      </c>
      <c r="P28" s="217">
        <v>2</v>
      </c>
      <c r="Q28" s="217"/>
      <c r="R28" s="217"/>
      <c r="S28" s="217"/>
      <c r="T28" s="217"/>
      <c r="U28" s="216"/>
    </row>
    <row r="29" spans="1:21" hidden="1" x14ac:dyDescent="0.25">
      <c r="A29" s="107" t="s">
        <v>36</v>
      </c>
      <c r="B29" s="217"/>
      <c r="C29" s="217"/>
      <c r="D29" s="217"/>
      <c r="E29" s="217"/>
      <c r="F29" s="217"/>
      <c r="G29" s="217"/>
      <c r="H29" s="217"/>
      <c r="I29" s="217"/>
      <c r="J29" s="217"/>
      <c r="K29" s="217"/>
      <c r="L29" s="217"/>
      <c r="M29" s="217"/>
      <c r="N29" s="217"/>
      <c r="O29" s="217"/>
      <c r="P29" s="217"/>
      <c r="Q29" s="217"/>
      <c r="R29" s="217"/>
      <c r="S29" s="217"/>
      <c r="T29" s="217"/>
      <c r="U29" s="216"/>
    </row>
    <row r="30" spans="1:21" hidden="1" x14ac:dyDescent="0.25">
      <c r="A30" s="111" t="s">
        <v>37</v>
      </c>
      <c r="B30" s="216"/>
      <c r="C30" s="216"/>
      <c r="D30" s="216"/>
      <c r="E30" s="216"/>
      <c r="F30" s="216"/>
      <c r="G30" s="216"/>
      <c r="H30" s="216"/>
      <c r="I30" s="216"/>
      <c r="J30" s="216"/>
      <c r="K30" s="216"/>
      <c r="L30" s="216"/>
      <c r="M30" s="216"/>
      <c r="N30" s="216"/>
      <c r="O30" s="216"/>
      <c r="P30" s="216"/>
      <c r="Q30" s="216"/>
      <c r="R30" s="216"/>
      <c r="S30" s="216"/>
      <c r="T30" s="216"/>
      <c r="U30" s="216"/>
    </row>
    <row r="31" spans="1:21" hidden="1" x14ac:dyDescent="0.25">
      <c r="A31" s="98" t="s">
        <v>38</v>
      </c>
      <c r="B31" s="215"/>
      <c r="C31" s="215"/>
      <c r="D31" s="215"/>
      <c r="E31" s="215"/>
      <c r="F31" s="215"/>
      <c r="G31" s="215"/>
      <c r="H31" s="215"/>
      <c r="I31" s="215">
        <v>3</v>
      </c>
      <c r="J31" s="215">
        <v>3</v>
      </c>
      <c r="K31" s="215">
        <v>3</v>
      </c>
      <c r="L31" s="215">
        <v>3</v>
      </c>
      <c r="M31" s="215">
        <v>3</v>
      </c>
      <c r="N31" s="215">
        <v>3</v>
      </c>
      <c r="O31" s="215">
        <v>3</v>
      </c>
      <c r="P31" s="215">
        <v>3</v>
      </c>
      <c r="Q31" s="215">
        <v>3</v>
      </c>
      <c r="R31" s="215">
        <v>3</v>
      </c>
      <c r="S31" s="215">
        <v>3</v>
      </c>
      <c r="T31" s="215">
        <v>3</v>
      </c>
      <c r="U31" s="214"/>
    </row>
    <row r="32" spans="1:21" hidden="1" x14ac:dyDescent="0.25">
      <c r="A32" s="98" t="s">
        <v>39</v>
      </c>
      <c r="B32" s="215"/>
      <c r="C32" s="215"/>
      <c r="D32" s="215"/>
      <c r="E32" s="215"/>
      <c r="F32" s="215"/>
      <c r="G32" s="215"/>
      <c r="H32" s="215"/>
      <c r="I32" s="215"/>
      <c r="J32" s="215"/>
      <c r="K32" s="215"/>
      <c r="L32" s="215"/>
      <c r="M32" s="215"/>
      <c r="N32" s="215"/>
      <c r="O32" s="215"/>
      <c r="P32" s="215"/>
      <c r="Q32" s="215"/>
      <c r="R32" s="215"/>
      <c r="S32" s="215"/>
      <c r="T32" s="215"/>
      <c r="U32" s="214"/>
    </row>
    <row r="33" spans="1:21" hidden="1" x14ac:dyDescent="0.25">
      <c r="A33" s="98" t="s">
        <v>40</v>
      </c>
      <c r="B33" s="214"/>
      <c r="C33" s="214"/>
      <c r="D33" s="214"/>
      <c r="E33" s="214"/>
      <c r="F33" s="214"/>
      <c r="G33" s="214"/>
      <c r="H33" s="214"/>
      <c r="I33" s="214"/>
      <c r="J33" s="214"/>
      <c r="K33" s="214"/>
      <c r="L33" s="214"/>
      <c r="M33" s="214"/>
      <c r="N33" s="214"/>
      <c r="O33" s="214"/>
      <c r="P33" s="214"/>
      <c r="Q33" s="214"/>
      <c r="R33" s="214"/>
      <c r="S33" s="214"/>
      <c r="T33" s="214"/>
      <c r="U33" s="214"/>
    </row>
    <row r="34" spans="1:21" hidden="1" x14ac:dyDescent="0.25">
      <c r="A34" s="98" t="s">
        <v>41</v>
      </c>
      <c r="B34" s="214"/>
      <c r="C34" s="214"/>
      <c r="D34" s="214"/>
      <c r="E34" s="214"/>
      <c r="F34" s="214"/>
      <c r="G34" s="214"/>
      <c r="H34" s="214"/>
      <c r="I34" s="214"/>
      <c r="J34" s="214"/>
      <c r="K34" s="214"/>
      <c r="L34" s="214"/>
      <c r="M34" s="214"/>
      <c r="N34" s="214"/>
      <c r="O34" s="214"/>
      <c r="P34" s="214"/>
      <c r="Q34" s="214"/>
      <c r="R34" s="214"/>
      <c r="S34" s="214"/>
      <c r="T34" s="214"/>
      <c r="U34" s="214"/>
    </row>
    <row r="35" spans="1:21" hidden="1" x14ac:dyDescent="0.25">
      <c r="A35" s="103" t="s">
        <v>42</v>
      </c>
      <c r="B35" s="214"/>
      <c r="C35" s="214"/>
      <c r="D35" s="214"/>
      <c r="E35" s="214"/>
      <c r="F35" s="214"/>
      <c r="G35" s="214"/>
      <c r="H35" s="214"/>
      <c r="I35" s="214"/>
      <c r="J35" s="214"/>
      <c r="K35" s="214"/>
      <c r="L35" s="214"/>
      <c r="M35" s="214"/>
      <c r="N35" s="214"/>
      <c r="O35" s="214"/>
      <c r="P35" s="214"/>
      <c r="Q35" s="214"/>
      <c r="R35" s="214"/>
      <c r="S35" s="214"/>
      <c r="T35" s="214"/>
      <c r="U35" s="214"/>
    </row>
    <row r="36" spans="1:21" hidden="1" x14ac:dyDescent="0.25">
      <c r="A36" s="107" t="s">
        <v>43</v>
      </c>
      <c r="B36" s="216"/>
      <c r="C36" s="216"/>
      <c r="D36" s="216"/>
      <c r="E36" s="216"/>
      <c r="F36" s="216"/>
      <c r="G36" s="216"/>
      <c r="H36" s="216"/>
      <c r="I36" s="216"/>
      <c r="J36" s="216"/>
      <c r="K36" s="216"/>
      <c r="L36" s="216"/>
      <c r="M36" s="216"/>
      <c r="N36" s="216"/>
      <c r="O36" s="216"/>
      <c r="P36" s="216"/>
      <c r="Q36" s="216"/>
      <c r="R36" s="216"/>
      <c r="S36" s="216"/>
      <c r="T36" s="216"/>
      <c r="U36" s="216"/>
    </row>
    <row r="37" spans="1:21" hidden="1" x14ac:dyDescent="0.25">
      <c r="A37" s="107" t="s">
        <v>44</v>
      </c>
      <c r="B37" s="217"/>
      <c r="C37" s="217"/>
      <c r="D37" s="217"/>
      <c r="E37" s="217"/>
      <c r="F37" s="217"/>
      <c r="G37" s="217"/>
      <c r="H37" s="217"/>
      <c r="I37" s="217"/>
      <c r="J37" s="217"/>
      <c r="K37" s="217"/>
      <c r="L37" s="217"/>
      <c r="M37" s="217"/>
      <c r="N37" s="217"/>
      <c r="O37" s="217"/>
      <c r="P37" s="217"/>
      <c r="Q37" s="217"/>
      <c r="R37" s="217"/>
      <c r="S37" s="217"/>
      <c r="T37" s="217"/>
      <c r="U37" s="216"/>
    </row>
    <row r="38" spans="1:21" hidden="1" x14ac:dyDescent="0.25">
      <c r="A38" s="111" t="s">
        <v>45</v>
      </c>
      <c r="B38" s="216"/>
      <c r="C38" s="216"/>
      <c r="D38" s="216"/>
      <c r="E38" s="216"/>
      <c r="F38" s="216"/>
      <c r="G38" s="216"/>
      <c r="H38" s="216"/>
      <c r="I38" s="216"/>
      <c r="J38" s="216"/>
      <c r="K38" s="216"/>
      <c r="L38" s="216"/>
      <c r="M38" s="216"/>
      <c r="N38" s="216"/>
      <c r="O38" s="216"/>
      <c r="P38" s="216"/>
      <c r="Q38" s="216"/>
      <c r="R38" s="216"/>
      <c r="S38" s="216"/>
      <c r="T38" s="216"/>
      <c r="U38" s="216"/>
    </row>
    <row r="39" spans="1:21" hidden="1" x14ac:dyDescent="0.25">
      <c r="A39" s="111" t="s">
        <v>46</v>
      </c>
      <c r="B39" s="216"/>
      <c r="C39" s="216"/>
      <c r="D39" s="216"/>
      <c r="E39" s="216"/>
      <c r="F39" s="216"/>
      <c r="G39" s="216"/>
      <c r="H39" s="216"/>
      <c r="I39" s="216"/>
      <c r="J39" s="216"/>
      <c r="K39" s="216">
        <v>4</v>
      </c>
      <c r="L39" s="216">
        <v>4</v>
      </c>
      <c r="M39" s="216">
        <v>4</v>
      </c>
      <c r="N39" s="216">
        <v>4</v>
      </c>
      <c r="O39" s="216">
        <v>4</v>
      </c>
      <c r="P39" s="216">
        <v>4</v>
      </c>
      <c r="Q39" s="216">
        <v>4</v>
      </c>
      <c r="R39" s="216"/>
      <c r="S39" s="216"/>
      <c r="T39" s="216"/>
      <c r="U39" s="216"/>
    </row>
    <row r="40" spans="1:21" hidden="1" x14ac:dyDescent="0.25">
      <c r="A40" s="107" t="s">
        <v>47</v>
      </c>
      <c r="B40" s="216"/>
      <c r="C40" s="216"/>
      <c r="D40" s="216"/>
      <c r="E40" s="216"/>
      <c r="F40" s="216"/>
      <c r="G40" s="216"/>
      <c r="H40" s="216"/>
      <c r="I40" s="216"/>
      <c r="J40" s="216"/>
      <c r="K40" s="216"/>
      <c r="L40" s="216"/>
      <c r="M40" s="216"/>
      <c r="N40" s="216"/>
      <c r="O40" s="216"/>
      <c r="P40" s="216"/>
      <c r="Q40" s="216"/>
      <c r="R40" s="216"/>
      <c r="S40" s="216"/>
      <c r="T40" s="216"/>
      <c r="U40" s="216"/>
    </row>
    <row r="41" spans="1:21" hidden="1" x14ac:dyDescent="0.25">
      <c r="A41" s="98" t="s">
        <v>48</v>
      </c>
      <c r="B41" s="215">
        <v>5</v>
      </c>
      <c r="C41" s="215">
        <v>5</v>
      </c>
      <c r="D41" s="215">
        <v>5</v>
      </c>
      <c r="E41" s="215">
        <v>5</v>
      </c>
      <c r="F41" s="215">
        <v>5</v>
      </c>
      <c r="G41" s="215">
        <v>5</v>
      </c>
      <c r="H41" s="215">
        <v>5</v>
      </c>
      <c r="I41" s="215">
        <v>5</v>
      </c>
      <c r="J41" s="215">
        <v>5</v>
      </c>
      <c r="K41" s="215">
        <v>5</v>
      </c>
      <c r="L41" s="215">
        <v>5</v>
      </c>
      <c r="M41" s="215">
        <v>5</v>
      </c>
      <c r="N41" s="215">
        <v>5</v>
      </c>
      <c r="O41" s="215">
        <v>5</v>
      </c>
      <c r="P41" s="215">
        <v>5</v>
      </c>
      <c r="Q41" s="215">
        <v>5</v>
      </c>
      <c r="R41" s="215"/>
      <c r="S41" s="215"/>
      <c r="T41" s="215"/>
      <c r="U41" s="214"/>
    </row>
    <row r="42" spans="1:21" hidden="1" x14ac:dyDescent="0.25">
      <c r="A42" s="98" t="s">
        <v>49</v>
      </c>
      <c r="B42" s="214"/>
      <c r="C42" s="214"/>
      <c r="D42" s="214"/>
      <c r="E42" s="214"/>
      <c r="F42" s="214"/>
      <c r="G42" s="214"/>
      <c r="H42" s="214"/>
      <c r="I42" s="214"/>
      <c r="J42" s="214"/>
      <c r="K42" s="214"/>
      <c r="L42" s="214"/>
      <c r="M42" s="214"/>
      <c r="N42" s="214"/>
      <c r="O42" s="214"/>
      <c r="P42" s="214"/>
      <c r="Q42" s="214"/>
      <c r="R42" s="214"/>
      <c r="S42" s="214"/>
      <c r="T42" s="214"/>
      <c r="U42" s="214"/>
    </row>
    <row r="43" spans="1:21" hidden="1" x14ac:dyDescent="0.25">
      <c r="A43" s="98" t="s">
        <v>50</v>
      </c>
      <c r="B43" s="214"/>
      <c r="C43" s="214"/>
      <c r="D43" s="214"/>
      <c r="E43" s="214"/>
      <c r="F43" s="214"/>
      <c r="G43" s="214"/>
      <c r="H43" s="214"/>
      <c r="I43" s="214"/>
      <c r="J43" s="214"/>
      <c r="K43" s="214"/>
      <c r="L43" s="214"/>
      <c r="M43" s="214"/>
      <c r="N43" s="214"/>
      <c r="O43" s="214"/>
      <c r="P43" s="214"/>
      <c r="Q43" s="214"/>
      <c r="R43" s="214"/>
      <c r="S43" s="214"/>
      <c r="T43" s="214"/>
      <c r="U43" s="214"/>
    </row>
    <row r="44" spans="1:21" hidden="1" x14ac:dyDescent="0.25">
      <c r="A44" s="98" t="s">
        <v>51</v>
      </c>
      <c r="B44" s="214"/>
      <c r="C44" s="214"/>
      <c r="D44" s="214"/>
      <c r="E44" s="214"/>
      <c r="F44" s="214"/>
      <c r="G44" s="214"/>
      <c r="H44" s="214"/>
      <c r="I44" s="214"/>
      <c r="J44" s="214"/>
      <c r="K44" s="214"/>
      <c r="L44" s="214"/>
      <c r="M44" s="214"/>
      <c r="N44" s="214"/>
      <c r="O44" s="214"/>
      <c r="P44" s="214"/>
      <c r="Q44" s="214"/>
      <c r="R44" s="214"/>
      <c r="S44" s="214"/>
      <c r="T44" s="214"/>
      <c r="U44" s="214"/>
    </row>
    <row r="45" spans="1:21" hidden="1" x14ac:dyDescent="0.25">
      <c r="A45" s="103" t="s">
        <v>52</v>
      </c>
      <c r="B45" s="214"/>
      <c r="C45" s="214"/>
      <c r="D45" s="214"/>
      <c r="E45" s="214"/>
      <c r="F45" s="214"/>
      <c r="G45" s="214"/>
      <c r="H45" s="214"/>
      <c r="I45" s="214"/>
      <c r="J45" s="214"/>
      <c r="K45" s="214"/>
      <c r="L45" s="214"/>
      <c r="M45" s="214"/>
      <c r="N45" s="214"/>
      <c r="O45" s="214"/>
      <c r="P45" s="214"/>
      <c r="Q45" s="214"/>
      <c r="R45" s="214"/>
      <c r="S45" s="214"/>
      <c r="T45" s="214"/>
      <c r="U45" s="214"/>
    </row>
    <row r="46" spans="1:21" hidden="1" x14ac:dyDescent="0.25">
      <c r="A46" s="107" t="s">
        <v>53</v>
      </c>
      <c r="B46" s="216"/>
      <c r="C46" s="216"/>
      <c r="D46" s="216"/>
      <c r="E46" s="216"/>
      <c r="F46" s="216"/>
      <c r="G46" s="216"/>
      <c r="H46" s="216"/>
      <c r="I46" s="216"/>
      <c r="J46" s="216"/>
      <c r="K46" s="216"/>
      <c r="L46" s="216"/>
      <c r="M46" s="216"/>
      <c r="N46" s="216"/>
      <c r="O46" s="216"/>
      <c r="P46" s="216"/>
      <c r="Q46" s="216"/>
      <c r="R46" s="216"/>
      <c r="S46" s="216"/>
      <c r="T46" s="216"/>
      <c r="U46" s="216"/>
    </row>
    <row r="47" spans="1:21" hidden="1" x14ac:dyDescent="0.25">
      <c r="A47" s="107" t="s">
        <v>54</v>
      </c>
      <c r="B47" s="217"/>
      <c r="C47" s="217"/>
      <c r="D47" s="217"/>
      <c r="E47" s="217"/>
      <c r="F47" s="217"/>
      <c r="G47" s="217"/>
      <c r="H47" s="217"/>
      <c r="I47" s="217"/>
      <c r="J47" s="217"/>
      <c r="K47" s="217"/>
      <c r="L47" s="217"/>
      <c r="M47" s="217"/>
      <c r="N47" s="217"/>
      <c r="O47" s="217"/>
      <c r="P47" s="217"/>
      <c r="Q47" s="217"/>
      <c r="R47" s="217"/>
      <c r="S47" s="217"/>
      <c r="T47" s="217"/>
      <c r="U47" s="216"/>
    </row>
    <row r="48" spans="1:21" hidden="1" x14ac:dyDescent="0.25">
      <c r="A48" s="111" t="s">
        <v>55</v>
      </c>
      <c r="B48" s="216"/>
      <c r="C48" s="216"/>
      <c r="D48" s="216"/>
      <c r="E48" s="216"/>
      <c r="F48" s="216"/>
      <c r="G48" s="216">
        <v>6</v>
      </c>
      <c r="H48" s="216"/>
      <c r="I48" s="216"/>
      <c r="J48" s="216"/>
      <c r="K48" s="216"/>
      <c r="L48" s="216"/>
      <c r="M48" s="216"/>
      <c r="N48" s="216"/>
      <c r="O48" s="216"/>
      <c r="P48" s="216"/>
      <c r="Q48" s="216"/>
      <c r="R48" s="216"/>
      <c r="S48" s="216"/>
      <c r="T48" s="216"/>
      <c r="U48" s="216"/>
    </row>
    <row r="49" spans="1:21" hidden="1" x14ac:dyDescent="0.25">
      <c r="A49" s="111" t="s">
        <v>56</v>
      </c>
      <c r="B49" s="216"/>
      <c r="C49" s="216"/>
      <c r="D49" s="216"/>
      <c r="E49" s="216"/>
      <c r="F49" s="216"/>
      <c r="G49" s="216"/>
      <c r="H49" s="216"/>
      <c r="I49" s="216"/>
      <c r="J49" s="216"/>
      <c r="K49" s="216"/>
      <c r="L49" s="216"/>
      <c r="M49" s="216"/>
      <c r="N49" s="216"/>
      <c r="O49" s="216"/>
      <c r="P49" s="216"/>
      <c r="Q49" s="216"/>
      <c r="R49" s="216"/>
      <c r="S49" s="216"/>
      <c r="T49" s="216"/>
      <c r="U49" s="216"/>
    </row>
    <row r="50" spans="1:21" hidden="1" x14ac:dyDescent="0.25">
      <c r="A50" s="107" t="s">
        <v>57</v>
      </c>
      <c r="B50" s="216"/>
      <c r="C50" s="216"/>
      <c r="D50" s="216"/>
      <c r="E50" s="216"/>
      <c r="F50" s="216"/>
      <c r="G50" s="216"/>
      <c r="H50" s="216"/>
      <c r="I50" s="216"/>
      <c r="J50" s="216"/>
      <c r="K50" s="216"/>
      <c r="L50" s="216"/>
      <c r="M50" s="216"/>
      <c r="N50" s="216"/>
      <c r="O50" s="216"/>
      <c r="P50" s="216"/>
      <c r="Q50" s="216"/>
      <c r="R50" s="216"/>
      <c r="S50" s="216"/>
      <c r="T50" s="216"/>
      <c r="U50" s="216"/>
    </row>
    <row r="51" spans="1:21" hidden="1" x14ac:dyDescent="0.25">
      <c r="A51" s="98" t="s">
        <v>110</v>
      </c>
      <c r="B51" s="215"/>
      <c r="C51" s="215"/>
      <c r="D51" s="215"/>
      <c r="E51" s="215"/>
      <c r="F51" s="215"/>
      <c r="G51" s="215"/>
      <c r="H51" s="215"/>
      <c r="I51" s="215"/>
      <c r="J51" s="215"/>
      <c r="K51" s="215"/>
      <c r="L51" s="215"/>
      <c r="M51" s="215"/>
      <c r="N51" s="215"/>
      <c r="O51" s="215"/>
      <c r="P51" s="215"/>
      <c r="Q51" s="215"/>
      <c r="R51" s="215"/>
      <c r="S51" s="215"/>
      <c r="T51" s="215"/>
      <c r="U51" s="214"/>
    </row>
    <row r="52" spans="1:21" hidden="1" x14ac:dyDescent="0.25">
      <c r="A52" s="103" t="s">
        <v>58</v>
      </c>
      <c r="B52" s="214"/>
      <c r="C52" s="214"/>
      <c r="D52" s="214"/>
      <c r="E52" s="214"/>
      <c r="F52" s="214"/>
      <c r="G52" s="214"/>
      <c r="H52" s="214"/>
      <c r="I52" s="214"/>
      <c r="J52" s="214"/>
      <c r="K52" s="214"/>
      <c r="L52" s="214"/>
      <c r="M52" s="214"/>
      <c r="N52" s="214"/>
      <c r="O52" s="214"/>
      <c r="P52" s="214"/>
      <c r="Q52" s="214"/>
      <c r="R52" s="214">
        <v>7</v>
      </c>
      <c r="S52" s="214">
        <v>7</v>
      </c>
      <c r="T52" s="214">
        <v>7</v>
      </c>
      <c r="U52" s="214"/>
    </row>
    <row r="53" spans="1:21" hidden="1" x14ac:dyDescent="0.25">
      <c r="A53" s="98" t="s">
        <v>59</v>
      </c>
      <c r="B53" s="214"/>
      <c r="C53" s="214"/>
      <c r="D53" s="214"/>
      <c r="E53" s="214"/>
      <c r="F53" s="214"/>
      <c r="G53" s="214"/>
      <c r="H53" s="214"/>
      <c r="I53" s="214"/>
      <c r="J53" s="214"/>
      <c r="K53" s="214"/>
      <c r="L53" s="214"/>
      <c r="M53" s="214"/>
      <c r="N53" s="214"/>
      <c r="O53" s="214"/>
      <c r="P53" s="214"/>
      <c r="Q53" s="214"/>
      <c r="R53" s="214"/>
      <c r="S53" s="214"/>
      <c r="T53" s="214"/>
      <c r="U53" s="214"/>
    </row>
    <row r="54" spans="1:21" hidden="1" x14ac:dyDescent="0.25">
      <c r="A54" s="103" t="s">
        <v>60</v>
      </c>
      <c r="B54" s="214"/>
      <c r="C54" s="214"/>
      <c r="D54" s="214"/>
      <c r="E54" s="214"/>
      <c r="F54" s="214"/>
      <c r="G54" s="214"/>
      <c r="H54" s="214"/>
      <c r="I54" s="214"/>
      <c r="J54" s="214"/>
      <c r="K54" s="214"/>
      <c r="L54" s="214"/>
      <c r="M54" s="214"/>
      <c r="N54" s="214"/>
      <c r="O54" s="214"/>
      <c r="P54" s="214"/>
      <c r="Q54" s="214"/>
      <c r="R54" s="214"/>
      <c r="S54" s="214"/>
      <c r="T54" s="214"/>
      <c r="U54" s="214"/>
    </row>
    <row r="55" spans="1:21" hidden="1" x14ac:dyDescent="0.25">
      <c r="A55" s="115" t="s">
        <v>61</v>
      </c>
      <c r="B55" s="214"/>
      <c r="C55" s="214"/>
      <c r="D55" s="214"/>
      <c r="E55" s="214"/>
      <c r="F55" s="214"/>
      <c r="G55" s="214"/>
      <c r="H55" s="214"/>
      <c r="I55" s="214"/>
      <c r="J55" s="214"/>
      <c r="K55" s="214"/>
      <c r="L55" s="214"/>
      <c r="M55" s="214"/>
      <c r="N55" s="214"/>
      <c r="O55" s="214"/>
      <c r="P55" s="214"/>
      <c r="Q55" s="214"/>
      <c r="R55" s="214"/>
      <c r="S55" s="214"/>
      <c r="T55" s="214"/>
      <c r="U55" s="214"/>
    </row>
    <row r="56" spans="1:21" hidden="1" x14ac:dyDescent="0.25">
      <c r="A56" s="107" t="s">
        <v>111</v>
      </c>
      <c r="B56" s="216"/>
      <c r="C56" s="216"/>
      <c r="D56" s="216"/>
      <c r="E56" s="216"/>
      <c r="F56" s="216"/>
      <c r="G56" s="216"/>
      <c r="H56" s="216"/>
      <c r="I56" s="216">
        <v>8</v>
      </c>
      <c r="J56" s="216">
        <v>8</v>
      </c>
      <c r="K56" s="216">
        <v>8</v>
      </c>
      <c r="L56" s="216">
        <v>8</v>
      </c>
      <c r="M56" s="216">
        <v>8</v>
      </c>
      <c r="N56" s="216">
        <v>8</v>
      </c>
      <c r="O56" s="216">
        <v>8</v>
      </c>
      <c r="P56" s="216">
        <v>8</v>
      </c>
      <c r="Q56" s="216">
        <v>8</v>
      </c>
      <c r="R56" s="216">
        <v>8</v>
      </c>
      <c r="S56" s="216">
        <v>8</v>
      </c>
      <c r="T56" s="216"/>
      <c r="U56" s="216"/>
    </row>
    <row r="57" spans="1:21" ht="21" hidden="1" x14ac:dyDescent="0.25">
      <c r="A57" s="107" t="s">
        <v>62</v>
      </c>
      <c r="B57" s="217">
        <v>9</v>
      </c>
      <c r="C57" s="217">
        <v>9</v>
      </c>
      <c r="D57" s="217">
        <v>9</v>
      </c>
      <c r="E57" s="217">
        <v>9</v>
      </c>
      <c r="F57" s="217">
        <v>9</v>
      </c>
      <c r="G57" s="217">
        <v>9</v>
      </c>
      <c r="H57" s="217">
        <v>9</v>
      </c>
      <c r="I57" s="217">
        <v>9</v>
      </c>
      <c r="J57" s="217">
        <v>9</v>
      </c>
      <c r="K57" s="217">
        <v>9</v>
      </c>
      <c r="L57" s="217">
        <v>9</v>
      </c>
      <c r="M57" s="217">
        <v>9</v>
      </c>
      <c r="N57" s="217">
        <v>9</v>
      </c>
      <c r="O57" s="217">
        <v>9</v>
      </c>
      <c r="P57" s="217">
        <v>9</v>
      </c>
      <c r="Q57" s="217">
        <v>9</v>
      </c>
      <c r="R57" s="217">
        <v>9</v>
      </c>
      <c r="S57" s="217">
        <v>9</v>
      </c>
      <c r="T57" s="217">
        <v>9</v>
      </c>
      <c r="U57" s="216"/>
    </row>
    <row r="58" spans="1:21" hidden="1" x14ac:dyDescent="0.25">
      <c r="A58" s="111" t="s">
        <v>63</v>
      </c>
      <c r="B58" s="216"/>
      <c r="C58" s="216"/>
      <c r="D58" s="216"/>
      <c r="E58" s="216"/>
      <c r="F58" s="216"/>
      <c r="G58" s="216"/>
      <c r="H58" s="216"/>
      <c r="I58" s="216"/>
      <c r="J58" s="216"/>
      <c r="K58" s="216"/>
      <c r="L58" s="216"/>
      <c r="M58" s="216"/>
      <c r="N58" s="216"/>
      <c r="O58" s="216"/>
      <c r="P58" s="216"/>
      <c r="Q58" s="216"/>
      <c r="R58" s="216"/>
      <c r="S58" s="216"/>
      <c r="T58" s="216"/>
      <c r="U58" s="216"/>
    </row>
    <row r="59" spans="1:21" hidden="1" x14ac:dyDescent="0.25">
      <c r="A59" s="107" t="s">
        <v>64</v>
      </c>
      <c r="B59" s="216"/>
      <c r="C59" s="216"/>
      <c r="D59" s="216"/>
      <c r="E59" s="216"/>
      <c r="F59" s="216"/>
      <c r="G59" s="216"/>
      <c r="H59" s="216"/>
      <c r="I59" s="216"/>
      <c r="J59" s="216"/>
      <c r="K59" s="216"/>
      <c r="L59" s="216"/>
      <c r="M59" s="216"/>
      <c r="N59" s="216"/>
      <c r="O59" s="216"/>
      <c r="P59" s="216"/>
      <c r="Q59" s="216"/>
      <c r="R59" s="216"/>
      <c r="S59" s="216"/>
      <c r="T59" s="216"/>
      <c r="U59" s="216"/>
    </row>
    <row r="60" spans="1:21" hidden="1" x14ac:dyDescent="0.25">
      <c r="A60" s="103" t="s">
        <v>65</v>
      </c>
      <c r="B60" s="215"/>
      <c r="C60" s="215"/>
      <c r="D60" s="215"/>
      <c r="E60" s="215"/>
      <c r="F60" s="215"/>
      <c r="G60" s="215"/>
      <c r="H60" s="215"/>
      <c r="I60" s="215"/>
      <c r="J60" s="215"/>
      <c r="K60" s="215"/>
      <c r="L60" s="215"/>
      <c r="M60" s="215"/>
      <c r="N60" s="215"/>
      <c r="O60" s="215"/>
      <c r="P60" s="215"/>
      <c r="Q60" s="215"/>
      <c r="R60" s="215"/>
      <c r="S60" s="215"/>
      <c r="T60" s="215"/>
      <c r="U60" s="214"/>
    </row>
    <row r="61" spans="1:21" hidden="1" x14ac:dyDescent="0.25">
      <c r="A61" s="98" t="s">
        <v>66</v>
      </c>
      <c r="B61" s="214"/>
      <c r="C61" s="214"/>
      <c r="D61" s="214"/>
      <c r="E61" s="214"/>
      <c r="F61" s="214"/>
      <c r="G61" s="214"/>
      <c r="H61" s="214"/>
      <c r="I61" s="214"/>
      <c r="J61" s="214"/>
      <c r="K61" s="214"/>
      <c r="L61" s="214"/>
      <c r="M61" s="214"/>
      <c r="N61" s="214"/>
      <c r="O61" s="214"/>
      <c r="P61" s="214"/>
      <c r="Q61" s="214"/>
      <c r="R61" s="214"/>
      <c r="S61" s="214"/>
      <c r="T61" s="214"/>
      <c r="U61" s="214"/>
    </row>
    <row r="62" spans="1:21" hidden="1" x14ac:dyDescent="0.25">
      <c r="A62" s="98" t="s">
        <v>67</v>
      </c>
      <c r="B62" s="214"/>
      <c r="C62" s="214"/>
      <c r="D62" s="214"/>
      <c r="E62" s="214"/>
      <c r="F62" s="214"/>
      <c r="G62" s="214"/>
      <c r="H62" s="214"/>
      <c r="I62" s="214"/>
      <c r="J62" s="214"/>
      <c r="K62" s="214"/>
      <c r="L62" s="214"/>
      <c r="M62" s="214"/>
      <c r="N62" s="214"/>
      <c r="O62" s="214"/>
      <c r="P62" s="214"/>
      <c r="Q62" s="214"/>
      <c r="R62" s="214"/>
      <c r="S62" s="214"/>
      <c r="T62" s="214"/>
      <c r="U62" s="214"/>
    </row>
    <row r="63" spans="1:21" hidden="1" x14ac:dyDescent="0.25">
      <c r="A63" s="103" t="s">
        <v>68</v>
      </c>
      <c r="B63" s="214"/>
      <c r="C63" s="214"/>
      <c r="D63" s="214"/>
      <c r="E63" s="214"/>
      <c r="F63" s="214"/>
      <c r="G63" s="214"/>
      <c r="H63" s="214"/>
      <c r="I63" s="214"/>
      <c r="J63" s="214"/>
      <c r="K63" s="214"/>
      <c r="L63" s="214"/>
      <c r="M63" s="214"/>
      <c r="N63" s="214"/>
      <c r="O63" s="214"/>
      <c r="P63" s="214"/>
      <c r="Q63" s="214"/>
      <c r="R63" s="214"/>
      <c r="S63" s="214"/>
      <c r="T63" s="214"/>
      <c r="U63" s="214"/>
    </row>
    <row r="64" spans="1:21" hidden="1" x14ac:dyDescent="0.25">
      <c r="A64" s="103" t="s">
        <v>69</v>
      </c>
      <c r="B64" s="214"/>
      <c r="C64" s="214"/>
      <c r="D64" s="214"/>
      <c r="E64" s="214"/>
      <c r="F64" s="214"/>
      <c r="G64" s="214"/>
      <c r="H64" s="214"/>
      <c r="I64" s="214"/>
      <c r="J64" s="214"/>
      <c r="K64" s="214"/>
      <c r="L64" s="214"/>
      <c r="M64" s="214"/>
      <c r="N64" s="214"/>
      <c r="O64" s="214"/>
      <c r="P64" s="214"/>
      <c r="Q64" s="214"/>
      <c r="R64" s="214"/>
      <c r="S64" s="214"/>
      <c r="T64" s="214"/>
      <c r="U64" s="214"/>
    </row>
    <row r="65" spans="1:21" hidden="1" x14ac:dyDescent="0.25">
      <c r="A65" s="111" t="s">
        <v>70</v>
      </c>
      <c r="B65" s="216"/>
      <c r="C65" s="216"/>
      <c r="D65" s="216"/>
      <c r="E65" s="216"/>
      <c r="F65" s="216"/>
      <c r="G65" s="216"/>
      <c r="H65" s="216"/>
      <c r="I65" s="216"/>
      <c r="J65" s="216"/>
      <c r="K65" s="216"/>
      <c r="L65" s="216"/>
      <c r="M65" s="216"/>
      <c r="N65" s="216"/>
      <c r="O65" s="216"/>
      <c r="P65" s="216"/>
      <c r="Q65" s="216"/>
      <c r="R65" s="216"/>
      <c r="S65" s="216"/>
      <c r="T65" s="216"/>
      <c r="U65" s="216"/>
    </row>
    <row r="66" spans="1:21" hidden="1" x14ac:dyDescent="0.25">
      <c r="A66" s="107" t="s">
        <v>71</v>
      </c>
      <c r="B66" s="217"/>
      <c r="C66" s="217"/>
      <c r="D66" s="217"/>
      <c r="E66" s="217"/>
      <c r="F66" s="217"/>
      <c r="G66" s="217"/>
      <c r="H66" s="217"/>
      <c r="I66" s="217"/>
      <c r="J66" s="217"/>
      <c r="K66" s="217"/>
      <c r="L66" s="217"/>
      <c r="M66" s="217"/>
      <c r="N66" s="217"/>
      <c r="O66" s="217"/>
      <c r="P66" s="217"/>
      <c r="Q66" s="217"/>
      <c r="R66" s="217"/>
      <c r="S66" s="217"/>
      <c r="T66" s="217">
        <v>10</v>
      </c>
      <c r="U66" s="216">
        <v>10</v>
      </c>
    </row>
    <row r="67" spans="1:21" hidden="1" x14ac:dyDescent="0.25">
      <c r="A67" s="107" t="s">
        <v>72</v>
      </c>
      <c r="B67" s="216"/>
      <c r="C67" s="216"/>
      <c r="D67" s="216"/>
      <c r="E67" s="216"/>
      <c r="F67" s="216"/>
      <c r="G67" s="216"/>
      <c r="H67" s="216"/>
      <c r="I67" s="216"/>
      <c r="J67" s="216"/>
      <c r="K67" s="216"/>
      <c r="L67" s="216"/>
      <c r="M67" s="216"/>
      <c r="N67" s="216"/>
      <c r="O67" s="216"/>
      <c r="P67" s="216"/>
      <c r="Q67" s="216"/>
      <c r="R67" s="216"/>
      <c r="S67" s="216"/>
      <c r="T67" s="216"/>
      <c r="U67" s="216"/>
    </row>
    <row r="68" spans="1:21" ht="21" hidden="1" x14ac:dyDescent="0.25">
      <c r="A68" s="107" t="s">
        <v>73</v>
      </c>
      <c r="B68" s="216"/>
      <c r="C68" s="216"/>
      <c r="D68" s="216"/>
      <c r="E68" s="216"/>
      <c r="F68" s="216"/>
      <c r="G68" s="216"/>
      <c r="H68" s="216"/>
      <c r="I68" s="216"/>
      <c r="J68" s="216"/>
      <c r="K68" s="216"/>
      <c r="L68" s="216"/>
      <c r="M68" s="216"/>
      <c r="N68" s="216"/>
      <c r="O68" s="216"/>
      <c r="P68" s="216"/>
      <c r="Q68" s="216"/>
      <c r="R68" s="216"/>
      <c r="S68" s="216"/>
      <c r="T68" s="216"/>
      <c r="U68" s="216"/>
    </row>
    <row r="69" spans="1:21" ht="41.4" hidden="1" x14ac:dyDescent="0.25">
      <c r="A69" s="107" t="s">
        <v>74</v>
      </c>
      <c r="B69" s="216"/>
      <c r="C69" s="216"/>
      <c r="D69" s="216"/>
      <c r="E69" s="216"/>
      <c r="F69" s="216"/>
      <c r="G69" s="216"/>
      <c r="H69" s="216"/>
      <c r="I69" s="216"/>
      <c r="J69" s="216"/>
      <c r="K69" s="216"/>
      <c r="L69" s="216"/>
      <c r="M69" s="216"/>
      <c r="N69" s="216"/>
      <c r="O69" s="216"/>
      <c r="P69" s="216"/>
      <c r="Q69" s="216"/>
      <c r="R69" s="216"/>
      <c r="S69" s="216"/>
      <c r="T69" s="216"/>
      <c r="U69" s="216"/>
    </row>
    <row r="70" spans="1:21" hidden="1" x14ac:dyDescent="0.25">
      <c r="A70" s="98" t="s">
        <v>75</v>
      </c>
      <c r="B70" s="215"/>
      <c r="C70" s="215"/>
      <c r="D70" s="215"/>
      <c r="E70" s="215"/>
      <c r="F70" s="215"/>
      <c r="G70" s="215"/>
      <c r="H70" s="215"/>
      <c r="I70" s="215"/>
      <c r="J70" s="215"/>
      <c r="K70" s="215"/>
      <c r="L70" s="215"/>
      <c r="M70" s="215"/>
      <c r="N70" s="215"/>
      <c r="O70" s="215"/>
      <c r="P70" s="215"/>
      <c r="Q70" s="215"/>
      <c r="R70" s="215"/>
      <c r="S70" s="215"/>
      <c r="T70" s="215"/>
      <c r="U70" s="214"/>
    </row>
    <row r="71" spans="1:21" ht="21" hidden="1" x14ac:dyDescent="0.25">
      <c r="A71" s="98" t="s">
        <v>76</v>
      </c>
      <c r="B71" s="214"/>
      <c r="C71" s="214"/>
      <c r="D71" s="214"/>
      <c r="E71" s="214"/>
      <c r="F71" s="214"/>
      <c r="G71" s="214"/>
      <c r="H71" s="214"/>
      <c r="I71" s="214"/>
      <c r="J71" s="214"/>
      <c r="K71" s="214">
        <v>11</v>
      </c>
      <c r="L71" s="214"/>
      <c r="M71" s="214"/>
      <c r="N71" s="214"/>
      <c r="O71" s="214"/>
      <c r="P71" s="214"/>
      <c r="Q71" s="214"/>
      <c r="R71" s="214"/>
      <c r="S71" s="214"/>
      <c r="T71" s="214"/>
      <c r="U71" s="214"/>
    </row>
    <row r="72" spans="1:21" hidden="1" x14ac:dyDescent="0.25">
      <c r="A72" s="98" t="s">
        <v>77</v>
      </c>
      <c r="B72" s="214"/>
      <c r="C72" s="214"/>
      <c r="D72" s="214"/>
      <c r="E72" s="214"/>
      <c r="F72" s="214"/>
      <c r="G72" s="214"/>
      <c r="H72" s="214"/>
      <c r="I72" s="214"/>
      <c r="J72" s="214"/>
      <c r="K72" s="214"/>
      <c r="L72" s="214"/>
      <c r="M72" s="214"/>
      <c r="N72" s="214"/>
      <c r="O72" s="214"/>
      <c r="P72" s="214"/>
      <c r="Q72" s="214"/>
      <c r="R72" s="214"/>
      <c r="S72" s="214"/>
      <c r="T72" s="214"/>
      <c r="U72" s="214"/>
    </row>
    <row r="73" spans="1:21" hidden="1" x14ac:dyDescent="0.25">
      <c r="A73" s="98" t="s">
        <v>78</v>
      </c>
      <c r="B73" s="214"/>
      <c r="C73" s="214"/>
      <c r="D73" s="214"/>
      <c r="E73" s="214"/>
      <c r="F73" s="214"/>
      <c r="G73" s="214"/>
      <c r="H73" s="214"/>
      <c r="I73" s="214"/>
      <c r="J73" s="214"/>
      <c r="K73" s="214"/>
      <c r="L73" s="214"/>
      <c r="M73" s="214"/>
      <c r="N73" s="214"/>
      <c r="O73" s="214"/>
      <c r="P73" s="214"/>
      <c r="Q73" s="214"/>
      <c r="R73" s="214"/>
      <c r="S73" s="214"/>
      <c r="T73" s="214"/>
      <c r="U73" s="214"/>
    </row>
    <row r="74" spans="1:21" ht="61.8" hidden="1" x14ac:dyDescent="0.25">
      <c r="A74" s="115" t="s">
        <v>79</v>
      </c>
      <c r="B74" s="214"/>
      <c r="C74" s="214"/>
      <c r="D74" s="214"/>
      <c r="E74" s="214"/>
      <c r="F74" s="214"/>
      <c r="G74" s="214"/>
      <c r="H74" s="214"/>
      <c r="I74" s="214"/>
      <c r="J74" s="214"/>
      <c r="K74" s="214"/>
      <c r="L74" s="214"/>
      <c r="M74" s="214"/>
      <c r="N74" s="214"/>
      <c r="O74" s="214"/>
      <c r="P74" s="214"/>
      <c r="Q74" s="214"/>
      <c r="R74" s="214"/>
      <c r="S74" s="214"/>
      <c r="T74" s="214"/>
      <c r="U74" s="214"/>
    </row>
    <row r="75" spans="1:21" ht="31.2" x14ac:dyDescent="0.25">
      <c r="A75" s="111" t="s">
        <v>80</v>
      </c>
      <c r="B75" s="216">
        <v>12</v>
      </c>
      <c r="C75" s="216">
        <v>12</v>
      </c>
      <c r="D75" s="216"/>
      <c r="E75" s="216"/>
      <c r="F75" s="216"/>
      <c r="G75" s="216"/>
      <c r="H75" s="216">
        <v>12</v>
      </c>
      <c r="I75" s="216">
        <v>12</v>
      </c>
      <c r="J75" s="216">
        <v>12</v>
      </c>
      <c r="K75" s="216">
        <v>12</v>
      </c>
      <c r="L75" s="216">
        <v>12</v>
      </c>
      <c r="M75" s="216">
        <v>12</v>
      </c>
      <c r="N75" s="216">
        <v>12</v>
      </c>
      <c r="O75" s="216">
        <v>12</v>
      </c>
      <c r="P75" s="216">
        <v>12</v>
      </c>
      <c r="Q75" s="216">
        <v>12</v>
      </c>
      <c r="R75" s="216"/>
      <c r="S75" s="216"/>
      <c r="T75" s="216"/>
      <c r="U75" s="216"/>
    </row>
    <row r="76" spans="1:21" x14ac:dyDescent="0.25">
      <c r="A76" s="111" t="s">
        <v>81</v>
      </c>
      <c r="B76" s="217"/>
      <c r="C76" s="217"/>
      <c r="D76" s="217"/>
      <c r="E76" s="217"/>
      <c r="F76" s="217"/>
      <c r="G76" s="217"/>
      <c r="H76" s="217"/>
      <c r="I76" s="217"/>
      <c r="J76" s="217"/>
      <c r="K76" s="217"/>
      <c r="L76" s="217"/>
      <c r="M76" s="217"/>
      <c r="N76" s="217"/>
      <c r="O76" s="217"/>
      <c r="P76" s="217"/>
      <c r="Q76" s="217"/>
      <c r="R76" s="217"/>
      <c r="S76" s="217"/>
      <c r="T76" s="217"/>
      <c r="U76" s="216"/>
    </row>
    <row r="77" spans="1:21" x14ac:dyDescent="0.25">
      <c r="A77" s="107" t="s">
        <v>82</v>
      </c>
      <c r="B77" s="216">
        <v>13</v>
      </c>
      <c r="C77" s="216">
        <v>13</v>
      </c>
      <c r="D77" s="216">
        <v>13</v>
      </c>
      <c r="E77" s="216">
        <v>13</v>
      </c>
      <c r="F77" s="216">
        <v>13</v>
      </c>
      <c r="G77" s="216">
        <v>13</v>
      </c>
      <c r="H77" s="216">
        <v>13</v>
      </c>
      <c r="I77" s="216">
        <v>13</v>
      </c>
      <c r="J77" s="216">
        <v>13</v>
      </c>
      <c r="K77" s="216">
        <v>13</v>
      </c>
      <c r="L77" s="216">
        <v>13</v>
      </c>
      <c r="M77" s="216">
        <v>13</v>
      </c>
      <c r="N77" s="216">
        <v>13</v>
      </c>
      <c r="O77" s="216">
        <v>13</v>
      </c>
      <c r="P77" s="216">
        <v>13</v>
      </c>
      <c r="Q77" s="216">
        <v>13</v>
      </c>
      <c r="R77" s="216"/>
      <c r="S77" s="216"/>
      <c r="T77" s="216"/>
      <c r="U77" s="2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WP143"/>
  <sheetViews>
    <sheetView tabSelected="1" view="pageBreakPreview" topLeftCell="A2" zoomScale="85" zoomScaleNormal="85" zoomScaleSheetLayoutView="85" workbookViewId="0">
      <pane ySplit="29" topLeftCell="A31" activePane="bottomLeft" state="frozen"/>
      <selection activeCell="B2" sqref="B2"/>
      <selection pane="bottomLeft" activeCell="B32" sqref="B32"/>
    </sheetView>
  </sheetViews>
  <sheetFormatPr defaultRowHeight="13.2" x14ac:dyDescent="0.25"/>
  <cols>
    <col min="1" max="1" width="2.88671875" style="1" customWidth="1"/>
    <col min="2" max="2" width="17.109375" style="1" customWidth="1"/>
    <col min="3" max="3" width="6.21875" style="1" customWidth="1"/>
    <col min="4" max="4" width="7.109375" style="2" customWidth="1"/>
    <col min="5" max="5" width="2.44140625" style="3" customWidth="1"/>
    <col min="6" max="6" width="7.109375" style="2" customWidth="1"/>
    <col min="7" max="7" width="2.44140625" style="3" customWidth="1"/>
    <col min="8" max="8" width="7.109375" style="2" customWidth="1"/>
    <col min="9" max="9" width="2.44140625" style="3" customWidth="1"/>
    <col min="10" max="10" width="7.109375" style="2" customWidth="1"/>
    <col min="11" max="11" width="2.44140625" style="3" customWidth="1"/>
    <col min="12" max="12" width="7.109375" style="2" customWidth="1"/>
    <col min="13" max="13" width="2.44140625" style="3" customWidth="1"/>
    <col min="14" max="14" width="7.109375" style="2" customWidth="1"/>
    <col min="15" max="15" width="2.44140625" style="3" customWidth="1"/>
    <col min="16" max="16" width="7.109375" style="2" customWidth="1"/>
    <col min="17" max="17" width="2.44140625" style="3" customWidth="1"/>
    <col min="18" max="18" width="7.109375" style="2" customWidth="1"/>
    <col min="19" max="19" width="2.44140625" style="3" customWidth="1"/>
    <col min="20" max="20" width="7.109375" style="2" customWidth="1"/>
    <col min="21" max="21" width="2.44140625" style="3" customWidth="1"/>
    <col min="22" max="22" width="7.109375" style="2" customWidth="1"/>
    <col min="23" max="23" width="2.44140625" style="3" customWidth="1"/>
    <col min="24" max="24" width="7.109375" style="2" customWidth="1"/>
    <col min="25" max="25" width="2.44140625" style="3" customWidth="1"/>
    <col min="26" max="26" width="7.109375" style="2" customWidth="1"/>
    <col min="27" max="27" width="2.44140625" style="3" customWidth="1"/>
    <col min="28" max="28" width="7.109375" style="3" customWidth="1"/>
    <col min="29" max="29" width="2.44140625" style="3" customWidth="1"/>
    <col min="30" max="30" width="7.109375" style="3" customWidth="1"/>
    <col min="31" max="31" width="2.44140625" style="3" customWidth="1"/>
    <col min="32" max="32" width="7.109375" style="2" customWidth="1"/>
    <col min="33" max="33" width="2.44140625" style="3" customWidth="1"/>
    <col min="34" max="34" width="7.109375" style="2" customWidth="1"/>
    <col min="35" max="35" width="2.44140625" style="3" customWidth="1"/>
    <col min="36" max="36" width="7.109375" style="2" customWidth="1"/>
    <col min="37" max="37" width="2.44140625" style="3" customWidth="1"/>
    <col min="38" max="38" width="7.109375" style="2" customWidth="1"/>
    <col min="39" max="39" width="2.44140625" style="3" customWidth="1"/>
    <col min="40" max="40" width="7.109375" style="2" customWidth="1"/>
    <col min="41" max="41" width="2.44140625" style="3" customWidth="1"/>
    <col min="42" max="42" width="7.109375" style="2" customWidth="1"/>
    <col min="43" max="43" width="2.5546875" style="2" customWidth="1"/>
    <col min="44" max="44" width="2.33203125" style="175" customWidth="1"/>
    <col min="45" max="256" width="8.88671875" style="1"/>
    <col min="257" max="257" width="2.5546875" style="1" customWidth="1"/>
    <col min="258" max="258" width="18" style="1" customWidth="1"/>
    <col min="259" max="259" width="6.5546875" style="1" customWidth="1"/>
    <col min="260" max="260" width="4.109375" style="1" customWidth="1"/>
    <col min="261" max="261" width="6.44140625" style="1" customWidth="1"/>
    <col min="262" max="262" width="3.33203125" style="1" customWidth="1"/>
    <col min="263" max="263" width="6.109375" style="1" customWidth="1"/>
    <col min="264" max="264" width="3.33203125" style="1" customWidth="1"/>
    <col min="265" max="265" width="6.6640625" style="1" customWidth="1"/>
    <col min="266" max="266" width="3.44140625" style="1" customWidth="1"/>
    <col min="267" max="267" width="6.33203125" style="1" customWidth="1"/>
    <col min="268" max="268" width="3.44140625" style="1" customWidth="1"/>
    <col min="269" max="269" width="6.44140625" style="1" customWidth="1"/>
    <col min="270" max="270" width="3.33203125" style="1" customWidth="1"/>
    <col min="271" max="271" width="7" style="1" customWidth="1"/>
    <col min="272" max="272" width="3.5546875" style="1" customWidth="1"/>
    <col min="273" max="273" width="7" style="1" customWidth="1"/>
    <col min="274" max="274" width="3.44140625" style="1" customWidth="1"/>
    <col min="275" max="275" width="7" style="1" customWidth="1"/>
    <col min="276" max="276" width="3.5546875" style="1" customWidth="1"/>
    <col min="277" max="277" width="7" style="1" customWidth="1"/>
    <col min="278" max="278" width="3.44140625" style="1" customWidth="1"/>
    <col min="279" max="279" width="6.6640625" style="1" customWidth="1"/>
    <col min="280" max="280" width="3.44140625" style="1" customWidth="1"/>
    <col min="281" max="281" width="7.5546875" style="1" customWidth="1"/>
    <col min="282" max="282" width="3.44140625" style="1" customWidth="1"/>
    <col min="283" max="283" width="6.5546875" style="1" customWidth="1"/>
    <col min="284" max="284" width="3.44140625" style="1" customWidth="1"/>
    <col min="285" max="285" width="6" style="1" customWidth="1"/>
    <col min="286" max="286" width="3.5546875" style="1" customWidth="1"/>
    <col min="287" max="287" width="6.44140625" style="1" customWidth="1"/>
    <col min="288" max="288" width="3.44140625" style="1" customWidth="1"/>
    <col min="289" max="289" width="6.88671875" style="1" customWidth="1"/>
    <col min="290" max="290" width="3.88671875" style="1" customWidth="1"/>
    <col min="291" max="512" width="8.88671875" style="1"/>
    <col min="513" max="513" width="2.5546875" style="1" customWidth="1"/>
    <col min="514" max="514" width="18" style="1" customWidth="1"/>
    <col min="515" max="515" width="6.5546875" style="1" customWidth="1"/>
    <col min="516" max="516" width="4.109375" style="1" customWidth="1"/>
    <col min="517" max="517" width="6.44140625" style="1" customWidth="1"/>
    <col min="518" max="518" width="3.33203125" style="1" customWidth="1"/>
    <col min="519" max="519" width="6.109375" style="1" customWidth="1"/>
    <col min="520" max="520" width="3.33203125" style="1" customWidth="1"/>
    <col min="521" max="521" width="6.6640625" style="1" customWidth="1"/>
    <col min="522" max="522" width="3.44140625" style="1" customWidth="1"/>
    <col min="523" max="523" width="6.33203125" style="1" customWidth="1"/>
    <col min="524" max="524" width="3.44140625" style="1" customWidth="1"/>
    <col min="525" max="525" width="6.44140625" style="1" customWidth="1"/>
    <col min="526" max="526" width="3.33203125" style="1" customWidth="1"/>
    <col min="527" max="527" width="7" style="1" customWidth="1"/>
    <col min="528" max="528" width="3.5546875" style="1" customWidth="1"/>
    <col min="529" max="529" width="7" style="1" customWidth="1"/>
    <col min="530" max="530" width="3.44140625" style="1" customWidth="1"/>
    <col min="531" max="531" width="7" style="1" customWidth="1"/>
    <col min="532" max="532" width="3.5546875" style="1" customWidth="1"/>
    <col min="533" max="533" width="7" style="1" customWidth="1"/>
    <col min="534" max="534" width="3.44140625" style="1" customWidth="1"/>
    <col min="535" max="535" width="6.6640625" style="1" customWidth="1"/>
    <col min="536" max="536" width="3.44140625" style="1" customWidth="1"/>
    <col min="537" max="537" width="7.5546875" style="1" customWidth="1"/>
    <col min="538" max="538" width="3.44140625" style="1" customWidth="1"/>
    <col min="539" max="539" width="6.5546875" style="1" customWidth="1"/>
    <col min="540" max="540" width="3.44140625" style="1" customWidth="1"/>
    <col min="541" max="541" width="6" style="1" customWidth="1"/>
    <col min="542" max="542" width="3.5546875" style="1" customWidth="1"/>
    <col min="543" max="543" width="6.44140625" style="1" customWidth="1"/>
    <col min="544" max="544" width="3.44140625" style="1" customWidth="1"/>
    <col min="545" max="545" width="6.88671875" style="1" customWidth="1"/>
    <col min="546" max="546" width="3.88671875" style="1" customWidth="1"/>
    <col min="547" max="768" width="8.88671875" style="1"/>
    <col min="769" max="769" width="2.5546875" style="1" customWidth="1"/>
    <col min="770" max="770" width="18" style="1" customWidth="1"/>
    <col min="771" max="771" width="6.5546875" style="1" customWidth="1"/>
    <col min="772" max="772" width="4.109375" style="1" customWidth="1"/>
    <col min="773" max="773" width="6.44140625" style="1" customWidth="1"/>
    <col min="774" max="774" width="3.33203125" style="1" customWidth="1"/>
    <col min="775" max="775" width="6.109375" style="1" customWidth="1"/>
    <col min="776" max="776" width="3.33203125" style="1" customWidth="1"/>
    <col min="777" max="777" width="6.6640625" style="1" customWidth="1"/>
    <col min="778" max="778" width="3.44140625" style="1" customWidth="1"/>
    <col min="779" max="779" width="6.33203125" style="1" customWidth="1"/>
    <col min="780" max="780" width="3.44140625" style="1" customWidth="1"/>
    <col min="781" max="781" width="6.44140625" style="1" customWidth="1"/>
    <col min="782" max="782" width="3.33203125" style="1" customWidth="1"/>
    <col min="783" max="783" width="7" style="1" customWidth="1"/>
    <col min="784" max="784" width="3.5546875" style="1" customWidth="1"/>
    <col min="785" max="785" width="7" style="1" customWidth="1"/>
    <col min="786" max="786" width="3.44140625" style="1" customWidth="1"/>
    <col min="787" max="787" width="7" style="1" customWidth="1"/>
    <col min="788" max="788" width="3.5546875" style="1" customWidth="1"/>
    <col min="789" max="789" width="7" style="1" customWidth="1"/>
    <col min="790" max="790" width="3.44140625" style="1" customWidth="1"/>
    <col min="791" max="791" width="6.6640625" style="1" customWidth="1"/>
    <col min="792" max="792" width="3.44140625" style="1" customWidth="1"/>
    <col min="793" max="793" width="7.5546875" style="1" customWidth="1"/>
    <col min="794" max="794" width="3.44140625" style="1" customWidth="1"/>
    <col min="795" max="795" width="6.5546875" style="1" customWidth="1"/>
    <col min="796" max="796" width="3.44140625" style="1" customWidth="1"/>
    <col min="797" max="797" width="6" style="1" customWidth="1"/>
    <col min="798" max="798" width="3.5546875" style="1" customWidth="1"/>
    <col min="799" max="799" width="6.44140625" style="1" customWidth="1"/>
    <col min="800" max="800" width="3.44140625" style="1" customWidth="1"/>
    <col min="801" max="801" width="6.88671875" style="1" customWidth="1"/>
    <col min="802" max="802" width="3.88671875" style="1" customWidth="1"/>
    <col min="803" max="1024" width="8.88671875" style="1"/>
    <col min="1025" max="1025" width="2.5546875" style="1" customWidth="1"/>
    <col min="1026" max="1026" width="18" style="1" customWidth="1"/>
    <col min="1027" max="1027" width="6.5546875" style="1" customWidth="1"/>
    <col min="1028" max="1028" width="4.109375" style="1" customWidth="1"/>
    <col min="1029" max="1029" width="6.44140625" style="1" customWidth="1"/>
    <col min="1030" max="1030" width="3.33203125" style="1" customWidth="1"/>
    <col min="1031" max="1031" width="6.109375" style="1" customWidth="1"/>
    <col min="1032" max="1032" width="3.33203125" style="1" customWidth="1"/>
    <col min="1033" max="1033" width="6.6640625" style="1" customWidth="1"/>
    <col min="1034" max="1034" width="3.44140625" style="1" customWidth="1"/>
    <col min="1035" max="1035" width="6.33203125" style="1" customWidth="1"/>
    <col min="1036" max="1036" width="3.44140625" style="1" customWidth="1"/>
    <col min="1037" max="1037" width="6.44140625" style="1" customWidth="1"/>
    <col min="1038" max="1038" width="3.33203125" style="1" customWidth="1"/>
    <col min="1039" max="1039" width="7" style="1" customWidth="1"/>
    <col min="1040" max="1040" width="3.5546875" style="1" customWidth="1"/>
    <col min="1041" max="1041" width="7" style="1" customWidth="1"/>
    <col min="1042" max="1042" width="3.44140625" style="1" customWidth="1"/>
    <col min="1043" max="1043" width="7" style="1" customWidth="1"/>
    <col min="1044" max="1044" width="3.5546875" style="1" customWidth="1"/>
    <col min="1045" max="1045" width="7" style="1" customWidth="1"/>
    <col min="1046" max="1046" width="3.44140625" style="1" customWidth="1"/>
    <col min="1047" max="1047" width="6.6640625" style="1" customWidth="1"/>
    <col min="1048" max="1048" width="3.44140625" style="1" customWidth="1"/>
    <col min="1049" max="1049" width="7.5546875" style="1" customWidth="1"/>
    <col min="1050" max="1050" width="3.44140625" style="1" customWidth="1"/>
    <col min="1051" max="1051" width="6.5546875" style="1" customWidth="1"/>
    <col min="1052" max="1052" width="3.44140625" style="1" customWidth="1"/>
    <col min="1053" max="1053" width="6" style="1" customWidth="1"/>
    <col min="1054" max="1054" width="3.5546875" style="1" customWidth="1"/>
    <col min="1055" max="1055" width="6.44140625" style="1" customWidth="1"/>
    <col min="1056" max="1056" width="3.44140625" style="1" customWidth="1"/>
    <col min="1057" max="1057" width="6.88671875" style="1" customWidth="1"/>
    <col min="1058" max="1058" width="3.88671875" style="1" customWidth="1"/>
    <col min="1059" max="1280" width="8.88671875" style="1"/>
    <col min="1281" max="1281" width="2.5546875" style="1" customWidth="1"/>
    <col min="1282" max="1282" width="18" style="1" customWidth="1"/>
    <col min="1283" max="1283" width="6.5546875" style="1" customWidth="1"/>
    <col min="1284" max="1284" width="4.109375" style="1" customWidth="1"/>
    <col min="1285" max="1285" width="6.44140625" style="1" customWidth="1"/>
    <col min="1286" max="1286" width="3.33203125" style="1" customWidth="1"/>
    <col min="1287" max="1287" width="6.109375" style="1" customWidth="1"/>
    <col min="1288" max="1288" width="3.33203125" style="1" customWidth="1"/>
    <col min="1289" max="1289" width="6.6640625" style="1" customWidth="1"/>
    <col min="1290" max="1290" width="3.44140625" style="1" customWidth="1"/>
    <col min="1291" max="1291" width="6.33203125" style="1" customWidth="1"/>
    <col min="1292" max="1292" width="3.44140625" style="1" customWidth="1"/>
    <col min="1293" max="1293" width="6.44140625" style="1" customWidth="1"/>
    <col min="1294" max="1294" width="3.33203125" style="1" customWidth="1"/>
    <col min="1295" max="1295" width="7" style="1" customWidth="1"/>
    <col min="1296" max="1296" width="3.5546875" style="1" customWidth="1"/>
    <col min="1297" max="1297" width="7" style="1" customWidth="1"/>
    <col min="1298" max="1298" width="3.44140625" style="1" customWidth="1"/>
    <col min="1299" max="1299" width="7" style="1" customWidth="1"/>
    <col min="1300" max="1300" width="3.5546875" style="1" customWidth="1"/>
    <col min="1301" max="1301" width="7" style="1" customWidth="1"/>
    <col min="1302" max="1302" width="3.44140625" style="1" customWidth="1"/>
    <col min="1303" max="1303" width="6.6640625" style="1" customWidth="1"/>
    <col min="1304" max="1304" width="3.44140625" style="1" customWidth="1"/>
    <col min="1305" max="1305" width="7.5546875" style="1" customWidth="1"/>
    <col min="1306" max="1306" width="3.44140625" style="1" customWidth="1"/>
    <col min="1307" max="1307" width="6.5546875" style="1" customWidth="1"/>
    <col min="1308" max="1308" width="3.44140625" style="1" customWidth="1"/>
    <col min="1309" max="1309" width="6" style="1" customWidth="1"/>
    <col min="1310" max="1310" width="3.5546875" style="1" customWidth="1"/>
    <col min="1311" max="1311" width="6.44140625" style="1" customWidth="1"/>
    <col min="1312" max="1312" width="3.44140625" style="1" customWidth="1"/>
    <col min="1313" max="1313" width="6.88671875" style="1" customWidth="1"/>
    <col min="1314" max="1314" width="3.88671875" style="1" customWidth="1"/>
    <col min="1315" max="1536" width="8.88671875" style="1"/>
    <col min="1537" max="1537" width="2.5546875" style="1" customWidth="1"/>
    <col min="1538" max="1538" width="18" style="1" customWidth="1"/>
    <col min="1539" max="1539" width="6.5546875" style="1" customWidth="1"/>
    <col min="1540" max="1540" width="4.109375" style="1" customWidth="1"/>
    <col min="1541" max="1541" width="6.44140625" style="1" customWidth="1"/>
    <col min="1542" max="1542" width="3.33203125" style="1" customWidth="1"/>
    <col min="1543" max="1543" width="6.109375" style="1" customWidth="1"/>
    <col min="1544" max="1544" width="3.33203125" style="1" customWidth="1"/>
    <col min="1545" max="1545" width="6.6640625" style="1" customWidth="1"/>
    <col min="1546" max="1546" width="3.44140625" style="1" customWidth="1"/>
    <col min="1547" max="1547" width="6.33203125" style="1" customWidth="1"/>
    <col min="1548" max="1548" width="3.44140625" style="1" customWidth="1"/>
    <col min="1549" max="1549" width="6.44140625" style="1" customWidth="1"/>
    <col min="1550" max="1550" width="3.33203125" style="1" customWidth="1"/>
    <col min="1551" max="1551" width="7" style="1" customWidth="1"/>
    <col min="1552" max="1552" width="3.5546875" style="1" customWidth="1"/>
    <col min="1553" max="1553" width="7" style="1" customWidth="1"/>
    <col min="1554" max="1554" width="3.44140625" style="1" customWidth="1"/>
    <col min="1555" max="1555" width="7" style="1" customWidth="1"/>
    <col min="1556" max="1556" width="3.5546875" style="1" customWidth="1"/>
    <col min="1557" max="1557" width="7" style="1" customWidth="1"/>
    <col min="1558" max="1558" width="3.44140625" style="1" customWidth="1"/>
    <col min="1559" max="1559" width="6.6640625" style="1" customWidth="1"/>
    <col min="1560" max="1560" width="3.44140625" style="1" customWidth="1"/>
    <col min="1561" max="1561" width="7.5546875" style="1" customWidth="1"/>
    <col min="1562" max="1562" width="3.44140625" style="1" customWidth="1"/>
    <col min="1563" max="1563" width="6.5546875" style="1" customWidth="1"/>
    <col min="1564" max="1564" width="3.44140625" style="1" customWidth="1"/>
    <col min="1565" max="1565" width="6" style="1" customWidth="1"/>
    <col min="1566" max="1566" width="3.5546875" style="1" customWidth="1"/>
    <col min="1567" max="1567" width="6.44140625" style="1" customWidth="1"/>
    <col min="1568" max="1568" width="3.44140625" style="1" customWidth="1"/>
    <col min="1569" max="1569" width="6.88671875" style="1" customWidth="1"/>
    <col min="1570" max="1570" width="3.88671875" style="1" customWidth="1"/>
    <col min="1571" max="1792" width="8.88671875" style="1"/>
    <col min="1793" max="1793" width="2.5546875" style="1" customWidth="1"/>
    <col min="1794" max="1794" width="18" style="1" customWidth="1"/>
    <col min="1795" max="1795" width="6.5546875" style="1" customWidth="1"/>
    <col min="1796" max="1796" width="4.109375" style="1" customWidth="1"/>
    <col min="1797" max="1797" width="6.44140625" style="1" customWidth="1"/>
    <col min="1798" max="1798" width="3.33203125" style="1" customWidth="1"/>
    <col min="1799" max="1799" width="6.109375" style="1" customWidth="1"/>
    <col min="1800" max="1800" width="3.33203125" style="1" customWidth="1"/>
    <col min="1801" max="1801" width="6.6640625" style="1" customWidth="1"/>
    <col min="1802" max="1802" width="3.44140625" style="1" customWidth="1"/>
    <col min="1803" max="1803" width="6.33203125" style="1" customWidth="1"/>
    <col min="1804" max="1804" width="3.44140625" style="1" customWidth="1"/>
    <col min="1805" max="1805" width="6.44140625" style="1" customWidth="1"/>
    <col min="1806" max="1806" width="3.33203125" style="1" customWidth="1"/>
    <col min="1807" max="1807" width="7" style="1" customWidth="1"/>
    <col min="1808" max="1808" width="3.5546875" style="1" customWidth="1"/>
    <col min="1809" max="1809" width="7" style="1" customWidth="1"/>
    <col min="1810" max="1810" width="3.44140625" style="1" customWidth="1"/>
    <col min="1811" max="1811" width="7" style="1" customWidth="1"/>
    <col min="1812" max="1812" width="3.5546875" style="1" customWidth="1"/>
    <col min="1813" max="1813" width="7" style="1" customWidth="1"/>
    <col min="1814" max="1814" width="3.44140625" style="1" customWidth="1"/>
    <col min="1815" max="1815" width="6.6640625" style="1" customWidth="1"/>
    <col min="1816" max="1816" width="3.44140625" style="1" customWidth="1"/>
    <col min="1817" max="1817" width="7.5546875" style="1" customWidth="1"/>
    <col min="1818" max="1818" width="3.44140625" style="1" customWidth="1"/>
    <col min="1819" max="1819" width="6.5546875" style="1" customWidth="1"/>
    <col min="1820" max="1820" width="3.44140625" style="1" customWidth="1"/>
    <col min="1821" max="1821" width="6" style="1" customWidth="1"/>
    <col min="1822" max="1822" width="3.5546875" style="1" customWidth="1"/>
    <col min="1823" max="1823" width="6.44140625" style="1" customWidth="1"/>
    <col min="1824" max="1824" width="3.44140625" style="1" customWidth="1"/>
    <col min="1825" max="1825" width="6.88671875" style="1" customWidth="1"/>
    <col min="1826" max="1826" width="3.88671875" style="1" customWidth="1"/>
    <col min="1827" max="2048" width="8.88671875" style="1"/>
    <col min="2049" max="2049" width="2.5546875" style="1" customWidth="1"/>
    <col min="2050" max="2050" width="18" style="1" customWidth="1"/>
    <col min="2051" max="2051" width="6.5546875" style="1" customWidth="1"/>
    <col min="2052" max="2052" width="4.109375" style="1" customWidth="1"/>
    <col min="2053" max="2053" width="6.44140625" style="1" customWidth="1"/>
    <col min="2054" max="2054" width="3.33203125" style="1" customWidth="1"/>
    <col min="2055" max="2055" width="6.109375" style="1" customWidth="1"/>
    <col min="2056" max="2056" width="3.33203125" style="1" customWidth="1"/>
    <col min="2057" max="2057" width="6.6640625" style="1" customWidth="1"/>
    <col min="2058" max="2058" width="3.44140625" style="1" customWidth="1"/>
    <col min="2059" max="2059" width="6.33203125" style="1" customWidth="1"/>
    <col min="2060" max="2060" width="3.44140625" style="1" customWidth="1"/>
    <col min="2061" max="2061" width="6.44140625" style="1" customWidth="1"/>
    <col min="2062" max="2062" width="3.33203125" style="1" customWidth="1"/>
    <col min="2063" max="2063" width="7" style="1" customWidth="1"/>
    <col min="2064" max="2064" width="3.5546875" style="1" customWidth="1"/>
    <col min="2065" max="2065" width="7" style="1" customWidth="1"/>
    <col min="2066" max="2066" width="3.44140625" style="1" customWidth="1"/>
    <col min="2067" max="2067" width="7" style="1" customWidth="1"/>
    <col min="2068" max="2068" width="3.5546875" style="1" customWidth="1"/>
    <col min="2069" max="2069" width="7" style="1" customWidth="1"/>
    <col min="2070" max="2070" width="3.44140625" style="1" customWidth="1"/>
    <col min="2071" max="2071" width="6.6640625" style="1" customWidth="1"/>
    <col min="2072" max="2072" width="3.44140625" style="1" customWidth="1"/>
    <col min="2073" max="2073" width="7.5546875" style="1" customWidth="1"/>
    <col min="2074" max="2074" width="3.44140625" style="1" customWidth="1"/>
    <col min="2075" max="2075" width="6.5546875" style="1" customWidth="1"/>
    <col min="2076" max="2076" width="3.44140625" style="1" customWidth="1"/>
    <col min="2077" max="2077" width="6" style="1" customWidth="1"/>
    <col min="2078" max="2078" width="3.5546875" style="1" customWidth="1"/>
    <col min="2079" max="2079" width="6.44140625" style="1" customWidth="1"/>
    <col min="2080" max="2080" width="3.44140625" style="1" customWidth="1"/>
    <col min="2081" max="2081" width="6.88671875" style="1" customWidth="1"/>
    <col min="2082" max="2082" width="3.88671875" style="1" customWidth="1"/>
    <col min="2083" max="2304" width="8.88671875" style="1"/>
    <col min="2305" max="2305" width="2.5546875" style="1" customWidth="1"/>
    <col min="2306" max="2306" width="18" style="1" customWidth="1"/>
    <col min="2307" max="2307" width="6.5546875" style="1" customWidth="1"/>
    <col min="2308" max="2308" width="4.109375" style="1" customWidth="1"/>
    <col min="2309" max="2309" width="6.44140625" style="1" customWidth="1"/>
    <col min="2310" max="2310" width="3.33203125" style="1" customWidth="1"/>
    <col min="2311" max="2311" width="6.109375" style="1" customWidth="1"/>
    <col min="2312" max="2312" width="3.33203125" style="1" customWidth="1"/>
    <col min="2313" max="2313" width="6.6640625" style="1" customWidth="1"/>
    <col min="2314" max="2314" width="3.44140625" style="1" customWidth="1"/>
    <col min="2315" max="2315" width="6.33203125" style="1" customWidth="1"/>
    <col min="2316" max="2316" width="3.44140625" style="1" customWidth="1"/>
    <col min="2317" max="2317" width="6.44140625" style="1" customWidth="1"/>
    <col min="2318" max="2318" width="3.33203125" style="1" customWidth="1"/>
    <col min="2319" max="2319" width="7" style="1" customWidth="1"/>
    <col min="2320" max="2320" width="3.5546875" style="1" customWidth="1"/>
    <col min="2321" max="2321" width="7" style="1" customWidth="1"/>
    <col min="2322" max="2322" width="3.44140625" style="1" customWidth="1"/>
    <col min="2323" max="2323" width="7" style="1" customWidth="1"/>
    <col min="2324" max="2324" width="3.5546875" style="1" customWidth="1"/>
    <col min="2325" max="2325" width="7" style="1" customWidth="1"/>
    <col min="2326" max="2326" width="3.44140625" style="1" customWidth="1"/>
    <col min="2327" max="2327" width="6.6640625" style="1" customWidth="1"/>
    <col min="2328" max="2328" width="3.44140625" style="1" customWidth="1"/>
    <col min="2329" max="2329" width="7.5546875" style="1" customWidth="1"/>
    <col min="2330" max="2330" width="3.44140625" style="1" customWidth="1"/>
    <col min="2331" max="2331" width="6.5546875" style="1" customWidth="1"/>
    <col min="2332" max="2332" width="3.44140625" style="1" customWidth="1"/>
    <col min="2333" max="2333" width="6" style="1" customWidth="1"/>
    <col min="2334" max="2334" width="3.5546875" style="1" customWidth="1"/>
    <col min="2335" max="2335" width="6.44140625" style="1" customWidth="1"/>
    <col min="2336" max="2336" width="3.44140625" style="1" customWidth="1"/>
    <col min="2337" max="2337" width="6.88671875" style="1" customWidth="1"/>
    <col min="2338" max="2338" width="3.88671875" style="1" customWidth="1"/>
    <col min="2339" max="2560" width="8.88671875" style="1"/>
    <col min="2561" max="2561" width="2.5546875" style="1" customWidth="1"/>
    <col min="2562" max="2562" width="18" style="1" customWidth="1"/>
    <col min="2563" max="2563" width="6.5546875" style="1" customWidth="1"/>
    <col min="2564" max="2564" width="4.109375" style="1" customWidth="1"/>
    <col min="2565" max="2565" width="6.44140625" style="1" customWidth="1"/>
    <col min="2566" max="2566" width="3.33203125" style="1" customWidth="1"/>
    <col min="2567" max="2567" width="6.109375" style="1" customWidth="1"/>
    <col min="2568" max="2568" width="3.33203125" style="1" customWidth="1"/>
    <col min="2569" max="2569" width="6.6640625" style="1" customWidth="1"/>
    <col min="2570" max="2570" width="3.44140625" style="1" customWidth="1"/>
    <col min="2571" max="2571" width="6.33203125" style="1" customWidth="1"/>
    <col min="2572" max="2572" width="3.44140625" style="1" customWidth="1"/>
    <col min="2573" max="2573" width="6.44140625" style="1" customWidth="1"/>
    <col min="2574" max="2574" width="3.33203125" style="1" customWidth="1"/>
    <col min="2575" max="2575" width="7" style="1" customWidth="1"/>
    <col min="2576" max="2576" width="3.5546875" style="1" customWidth="1"/>
    <col min="2577" max="2577" width="7" style="1" customWidth="1"/>
    <col min="2578" max="2578" width="3.44140625" style="1" customWidth="1"/>
    <col min="2579" max="2579" width="7" style="1" customWidth="1"/>
    <col min="2580" max="2580" width="3.5546875" style="1" customWidth="1"/>
    <col min="2581" max="2581" width="7" style="1" customWidth="1"/>
    <col min="2582" max="2582" width="3.44140625" style="1" customWidth="1"/>
    <col min="2583" max="2583" width="6.6640625" style="1" customWidth="1"/>
    <col min="2584" max="2584" width="3.44140625" style="1" customWidth="1"/>
    <col min="2585" max="2585" width="7.5546875" style="1" customWidth="1"/>
    <col min="2586" max="2586" width="3.44140625" style="1" customWidth="1"/>
    <col min="2587" max="2587" width="6.5546875" style="1" customWidth="1"/>
    <col min="2588" max="2588" width="3.44140625" style="1" customWidth="1"/>
    <col min="2589" max="2589" width="6" style="1" customWidth="1"/>
    <col min="2590" max="2590" width="3.5546875" style="1" customWidth="1"/>
    <col min="2591" max="2591" width="6.44140625" style="1" customWidth="1"/>
    <col min="2592" max="2592" width="3.44140625" style="1" customWidth="1"/>
    <col min="2593" max="2593" width="6.88671875" style="1" customWidth="1"/>
    <col min="2594" max="2594" width="3.88671875" style="1" customWidth="1"/>
    <col min="2595" max="2816" width="8.88671875" style="1"/>
    <col min="2817" max="2817" width="2.5546875" style="1" customWidth="1"/>
    <col min="2818" max="2818" width="18" style="1" customWidth="1"/>
    <col min="2819" max="2819" width="6.5546875" style="1" customWidth="1"/>
    <col min="2820" max="2820" width="4.109375" style="1" customWidth="1"/>
    <col min="2821" max="2821" width="6.44140625" style="1" customWidth="1"/>
    <col min="2822" max="2822" width="3.33203125" style="1" customWidth="1"/>
    <col min="2823" max="2823" width="6.109375" style="1" customWidth="1"/>
    <col min="2824" max="2824" width="3.33203125" style="1" customWidth="1"/>
    <col min="2825" max="2825" width="6.6640625" style="1" customWidth="1"/>
    <col min="2826" max="2826" width="3.44140625" style="1" customWidth="1"/>
    <col min="2827" max="2827" width="6.33203125" style="1" customWidth="1"/>
    <col min="2828" max="2828" width="3.44140625" style="1" customWidth="1"/>
    <col min="2829" max="2829" width="6.44140625" style="1" customWidth="1"/>
    <col min="2830" max="2830" width="3.33203125" style="1" customWidth="1"/>
    <col min="2831" max="2831" width="7" style="1" customWidth="1"/>
    <col min="2832" max="2832" width="3.5546875" style="1" customWidth="1"/>
    <col min="2833" max="2833" width="7" style="1" customWidth="1"/>
    <col min="2834" max="2834" width="3.44140625" style="1" customWidth="1"/>
    <col min="2835" max="2835" width="7" style="1" customWidth="1"/>
    <col min="2836" max="2836" width="3.5546875" style="1" customWidth="1"/>
    <col min="2837" max="2837" width="7" style="1" customWidth="1"/>
    <col min="2838" max="2838" width="3.44140625" style="1" customWidth="1"/>
    <col min="2839" max="2839" width="6.6640625" style="1" customWidth="1"/>
    <col min="2840" max="2840" width="3.44140625" style="1" customWidth="1"/>
    <col min="2841" max="2841" width="7.5546875" style="1" customWidth="1"/>
    <col min="2842" max="2842" width="3.44140625" style="1" customWidth="1"/>
    <col min="2843" max="2843" width="6.5546875" style="1" customWidth="1"/>
    <col min="2844" max="2844" width="3.44140625" style="1" customWidth="1"/>
    <col min="2845" max="2845" width="6" style="1" customWidth="1"/>
    <col min="2846" max="2846" width="3.5546875" style="1" customWidth="1"/>
    <col min="2847" max="2847" width="6.44140625" style="1" customWidth="1"/>
    <col min="2848" max="2848" width="3.44140625" style="1" customWidth="1"/>
    <col min="2849" max="2849" width="6.88671875" style="1" customWidth="1"/>
    <col min="2850" max="2850" width="3.88671875" style="1" customWidth="1"/>
    <col min="2851" max="3072" width="8.88671875" style="1"/>
    <col min="3073" max="3073" width="2.5546875" style="1" customWidth="1"/>
    <col min="3074" max="3074" width="18" style="1" customWidth="1"/>
    <col min="3075" max="3075" width="6.5546875" style="1" customWidth="1"/>
    <col min="3076" max="3076" width="4.109375" style="1" customWidth="1"/>
    <col min="3077" max="3077" width="6.44140625" style="1" customWidth="1"/>
    <col min="3078" max="3078" width="3.33203125" style="1" customWidth="1"/>
    <col min="3079" max="3079" width="6.109375" style="1" customWidth="1"/>
    <col min="3080" max="3080" width="3.33203125" style="1" customWidth="1"/>
    <col min="3081" max="3081" width="6.6640625" style="1" customWidth="1"/>
    <col min="3082" max="3082" width="3.44140625" style="1" customWidth="1"/>
    <col min="3083" max="3083" width="6.33203125" style="1" customWidth="1"/>
    <col min="3084" max="3084" width="3.44140625" style="1" customWidth="1"/>
    <col min="3085" max="3085" width="6.44140625" style="1" customWidth="1"/>
    <col min="3086" max="3086" width="3.33203125" style="1" customWidth="1"/>
    <col min="3087" max="3087" width="7" style="1" customWidth="1"/>
    <col min="3088" max="3088" width="3.5546875" style="1" customWidth="1"/>
    <col min="3089" max="3089" width="7" style="1" customWidth="1"/>
    <col min="3090" max="3090" width="3.44140625" style="1" customWidth="1"/>
    <col min="3091" max="3091" width="7" style="1" customWidth="1"/>
    <col min="3092" max="3092" width="3.5546875" style="1" customWidth="1"/>
    <col min="3093" max="3093" width="7" style="1" customWidth="1"/>
    <col min="3094" max="3094" width="3.44140625" style="1" customWidth="1"/>
    <col min="3095" max="3095" width="6.6640625" style="1" customWidth="1"/>
    <col min="3096" max="3096" width="3.44140625" style="1" customWidth="1"/>
    <col min="3097" max="3097" width="7.5546875" style="1" customWidth="1"/>
    <col min="3098" max="3098" width="3.44140625" style="1" customWidth="1"/>
    <col min="3099" max="3099" width="6.5546875" style="1" customWidth="1"/>
    <col min="3100" max="3100" width="3.44140625" style="1" customWidth="1"/>
    <col min="3101" max="3101" width="6" style="1" customWidth="1"/>
    <col min="3102" max="3102" width="3.5546875" style="1" customWidth="1"/>
    <col min="3103" max="3103" width="6.44140625" style="1" customWidth="1"/>
    <col min="3104" max="3104" width="3.44140625" style="1" customWidth="1"/>
    <col min="3105" max="3105" width="6.88671875" style="1" customWidth="1"/>
    <col min="3106" max="3106" width="3.88671875" style="1" customWidth="1"/>
    <col min="3107" max="3328" width="8.88671875" style="1"/>
    <col min="3329" max="3329" width="2.5546875" style="1" customWidth="1"/>
    <col min="3330" max="3330" width="18" style="1" customWidth="1"/>
    <col min="3331" max="3331" width="6.5546875" style="1" customWidth="1"/>
    <col min="3332" max="3332" width="4.109375" style="1" customWidth="1"/>
    <col min="3333" max="3333" width="6.44140625" style="1" customWidth="1"/>
    <col min="3334" max="3334" width="3.33203125" style="1" customWidth="1"/>
    <col min="3335" max="3335" width="6.109375" style="1" customWidth="1"/>
    <col min="3336" max="3336" width="3.33203125" style="1" customWidth="1"/>
    <col min="3337" max="3337" width="6.6640625" style="1" customWidth="1"/>
    <col min="3338" max="3338" width="3.44140625" style="1" customWidth="1"/>
    <col min="3339" max="3339" width="6.33203125" style="1" customWidth="1"/>
    <col min="3340" max="3340" width="3.44140625" style="1" customWidth="1"/>
    <col min="3341" max="3341" width="6.44140625" style="1" customWidth="1"/>
    <col min="3342" max="3342" width="3.33203125" style="1" customWidth="1"/>
    <col min="3343" max="3343" width="7" style="1" customWidth="1"/>
    <col min="3344" max="3344" width="3.5546875" style="1" customWidth="1"/>
    <col min="3345" max="3345" width="7" style="1" customWidth="1"/>
    <col min="3346" max="3346" width="3.44140625" style="1" customWidth="1"/>
    <col min="3347" max="3347" width="7" style="1" customWidth="1"/>
    <col min="3348" max="3348" width="3.5546875" style="1" customWidth="1"/>
    <col min="3349" max="3349" width="7" style="1" customWidth="1"/>
    <col min="3350" max="3350" width="3.44140625" style="1" customWidth="1"/>
    <col min="3351" max="3351" width="6.6640625" style="1" customWidth="1"/>
    <col min="3352" max="3352" width="3.44140625" style="1" customWidth="1"/>
    <col min="3353" max="3353" width="7.5546875" style="1" customWidth="1"/>
    <col min="3354" max="3354" width="3.44140625" style="1" customWidth="1"/>
    <col min="3355" max="3355" width="6.5546875" style="1" customWidth="1"/>
    <col min="3356" max="3356" width="3.44140625" style="1" customWidth="1"/>
    <col min="3357" max="3357" width="6" style="1" customWidth="1"/>
    <col min="3358" max="3358" width="3.5546875" style="1" customWidth="1"/>
    <col min="3359" max="3359" width="6.44140625" style="1" customWidth="1"/>
    <col min="3360" max="3360" width="3.44140625" style="1" customWidth="1"/>
    <col min="3361" max="3361" width="6.88671875" style="1" customWidth="1"/>
    <col min="3362" max="3362" width="3.88671875" style="1" customWidth="1"/>
    <col min="3363" max="3584" width="8.88671875" style="1"/>
    <col min="3585" max="3585" width="2.5546875" style="1" customWidth="1"/>
    <col min="3586" max="3586" width="18" style="1" customWidth="1"/>
    <col min="3587" max="3587" width="6.5546875" style="1" customWidth="1"/>
    <col min="3588" max="3588" width="4.109375" style="1" customWidth="1"/>
    <col min="3589" max="3589" width="6.44140625" style="1" customWidth="1"/>
    <col min="3590" max="3590" width="3.33203125" style="1" customWidth="1"/>
    <col min="3591" max="3591" width="6.109375" style="1" customWidth="1"/>
    <col min="3592" max="3592" width="3.33203125" style="1" customWidth="1"/>
    <col min="3593" max="3593" width="6.6640625" style="1" customWidth="1"/>
    <col min="3594" max="3594" width="3.44140625" style="1" customWidth="1"/>
    <col min="3595" max="3595" width="6.33203125" style="1" customWidth="1"/>
    <col min="3596" max="3596" width="3.44140625" style="1" customWidth="1"/>
    <col min="3597" max="3597" width="6.44140625" style="1" customWidth="1"/>
    <col min="3598" max="3598" width="3.33203125" style="1" customWidth="1"/>
    <col min="3599" max="3599" width="7" style="1" customWidth="1"/>
    <col min="3600" max="3600" width="3.5546875" style="1" customWidth="1"/>
    <col min="3601" max="3601" width="7" style="1" customWidth="1"/>
    <col min="3602" max="3602" width="3.44140625" style="1" customWidth="1"/>
    <col min="3603" max="3603" width="7" style="1" customWidth="1"/>
    <col min="3604" max="3604" width="3.5546875" style="1" customWidth="1"/>
    <col min="3605" max="3605" width="7" style="1" customWidth="1"/>
    <col min="3606" max="3606" width="3.44140625" style="1" customWidth="1"/>
    <col min="3607" max="3607" width="6.6640625" style="1" customWidth="1"/>
    <col min="3608" max="3608" width="3.44140625" style="1" customWidth="1"/>
    <col min="3609" max="3609" width="7.5546875" style="1" customWidth="1"/>
    <col min="3610" max="3610" width="3.44140625" style="1" customWidth="1"/>
    <col min="3611" max="3611" width="6.5546875" style="1" customWidth="1"/>
    <col min="3612" max="3612" width="3.44140625" style="1" customWidth="1"/>
    <col min="3613" max="3613" width="6" style="1" customWidth="1"/>
    <col min="3614" max="3614" width="3.5546875" style="1" customWidth="1"/>
    <col min="3615" max="3615" width="6.44140625" style="1" customWidth="1"/>
    <col min="3616" max="3616" width="3.44140625" style="1" customWidth="1"/>
    <col min="3617" max="3617" width="6.88671875" style="1" customWidth="1"/>
    <col min="3618" max="3618" width="3.88671875" style="1" customWidth="1"/>
    <col min="3619" max="3840" width="8.88671875" style="1"/>
    <col min="3841" max="3841" width="2.5546875" style="1" customWidth="1"/>
    <col min="3842" max="3842" width="18" style="1" customWidth="1"/>
    <col min="3843" max="3843" width="6.5546875" style="1" customWidth="1"/>
    <col min="3844" max="3844" width="4.109375" style="1" customWidth="1"/>
    <col min="3845" max="3845" width="6.44140625" style="1" customWidth="1"/>
    <col min="3846" max="3846" width="3.33203125" style="1" customWidth="1"/>
    <col min="3847" max="3847" width="6.109375" style="1" customWidth="1"/>
    <col min="3848" max="3848" width="3.33203125" style="1" customWidth="1"/>
    <col min="3849" max="3849" width="6.6640625" style="1" customWidth="1"/>
    <col min="3850" max="3850" width="3.44140625" style="1" customWidth="1"/>
    <col min="3851" max="3851" width="6.33203125" style="1" customWidth="1"/>
    <col min="3852" max="3852" width="3.44140625" style="1" customWidth="1"/>
    <col min="3853" max="3853" width="6.44140625" style="1" customWidth="1"/>
    <col min="3854" max="3854" width="3.33203125" style="1" customWidth="1"/>
    <col min="3855" max="3855" width="7" style="1" customWidth="1"/>
    <col min="3856" max="3856" width="3.5546875" style="1" customWidth="1"/>
    <col min="3857" max="3857" width="7" style="1" customWidth="1"/>
    <col min="3858" max="3858" width="3.44140625" style="1" customWidth="1"/>
    <col min="3859" max="3859" width="7" style="1" customWidth="1"/>
    <col min="3860" max="3860" width="3.5546875" style="1" customWidth="1"/>
    <col min="3861" max="3861" width="7" style="1" customWidth="1"/>
    <col min="3862" max="3862" width="3.44140625" style="1" customWidth="1"/>
    <col min="3863" max="3863" width="6.6640625" style="1" customWidth="1"/>
    <col min="3864" max="3864" width="3.44140625" style="1" customWidth="1"/>
    <col min="3865" max="3865" width="7.5546875" style="1" customWidth="1"/>
    <col min="3866" max="3866" width="3.44140625" style="1" customWidth="1"/>
    <col min="3867" max="3867" width="6.5546875" style="1" customWidth="1"/>
    <col min="3868" max="3868" width="3.44140625" style="1" customWidth="1"/>
    <col min="3869" max="3869" width="6" style="1" customWidth="1"/>
    <col min="3870" max="3870" width="3.5546875" style="1" customWidth="1"/>
    <col min="3871" max="3871" width="6.44140625" style="1" customWidth="1"/>
    <col min="3872" max="3872" width="3.44140625" style="1" customWidth="1"/>
    <col min="3873" max="3873" width="6.88671875" style="1" customWidth="1"/>
    <col min="3874" max="3874" width="3.88671875" style="1" customWidth="1"/>
    <col min="3875" max="4096" width="8.88671875" style="1"/>
    <col min="4097" max="4097" width="2.5546875" style="1" customWidth="1"/>
    <col min="4098" max="4098" width="18" style="1" customWidth="1"/>
    <col min="4099" max="4099" width="6.5546875" style="1" customWidth="1"/>
    <col min="4100" max="4100" width="4.109375" style="1" customWidth="1"/>
    <col min="4101" max="4101" width="6.44140625" style="1" customWidth="1"/>
    <col min="4102" max="4102" width="3.33203125" style="1" customWidth="1"/>
    <col min="4103" max="4103" width="6.109375" style="1" customWidth="1"/>
    <col min="4104" max="4104" width="3.33203125" style="1" customWidth="1"/>
    <col min="4105" max="4105" width="6.6640625" style="1" customWidth="1"/>
    <col min="4106" max="4106" width="3.44140625" style="1" customWidth="1"/>
    <col min="4107" max="4107" width="6.33203125" style="1" customWidth="1"/>
    <col min="4108" max="4108" width="3.44140625" style="1" customWidth="1"/>
    <col min="4109" max="4109" width="6.44140625" style="1" customWidth="1"/>
    <col min="4110" max="4110" width="3.33203125" style="1" customWidth="1"/>
    <col min="4111" max="4111" width="7" style="1" customWidth="1"/>
    <col min="4112" max="4112" width="3.5546875" style="1" customWidth="1"/>
    <col min="4113" max="4113" width="7" style="1" customWidth="1"/>
    <col min="4114" max="4114" width="3.44140625" style="1" customWidth="1"/>
    <col min="4115" max="4115" width="7" style="1" customWidth="1"/>
    <col min="4116" max="4116" width="3.5546875" style="1" customWidth="1"/>
    <col min="4117" max="4117" width="7" style="1" customWidth="1"/>
    <col min="4118" max="4118" width="3.44140625" style="1" customWidth="1"/>
    <col min="4119" max="4119" width="6.6640625" style="1" customWidth="1"/>
    <col min="4120" max="4120" width="3.44140625" style="1" customWidth="1"/>
    <col min="4121" max="4121" width="7.5546875" style="1" customWidth="1"/>
    <col min="4122" max="4122" width="3.44140625" style="1" customWidth="1"/>
    <col min="4123" max="4123" width="6.5546875" style="1" customWidth="1"/>
    <col min="4124" max="4124" width="3.44140625" style="1" customWidth="1"/>
    <col min="4125" max="4125" width="6" style="1" customWidth="1"/>
    <col min="4126" max="4126" width="3.5546875" style="1" customWidth="1"/>
    <col min="4127" max="4127" width="6.44140625" style="1" customWidth="1"/>
    <col min="4128" max="4128" width="3.44140625" style="1" customWidth="1"/>
    <col min="4129" max="4129" width="6.88671875" style="1" customWidth="1"/>
    <col min="4130" max="4130" width="3.88671875" style="1" customWidth="1"/>
    <col min="4131" max="4352" width="8.88671875" style="1"/>
    <col min="4353" max="4353" width="2.5546875" style="1" customWidth="1"/>
    <col min="4354" max="4354" width="18" style="1" customWidth="1"/>
    <col min="4355" max="4355" width="6.5546875" style="1" customWidth="1"/>
    <col min="4356" max="4356" width="4.109375" style="1" customWidth="1"/>
    <col min="4357" max="4357" width="6.44140625" style="1" customWidth="1"/>
    <col min="4358" max="4358" width="3.33203125" style="1" customWidth="1"/>
    <col min="4359" max="4359" width="6.109375" style="1" customWidth="1"/>
    <col min="4360" max="4360" width="3.33203125" style="1" customWidth="1"/>
    <col min="4361" max="4361" width="6.6640625" style="1" customWidth="1"/>
    <col min="4362" max="4362" width="3.44140625" style="1" customWidth="1"/>
    <col min="4363" max="4363" width="6.33203125" style="1" customWidth="1"/>
    <col min="4364" max="4364" width="3.44140625" style="1" customWidth="1"/>
    <col min="4365" max="4365" width="6.44140625" style="1" customWidth="1"/>
    <col min="4366" max="4366" width="3.33203125" style="1" customWidth="1"/>
    <col min="4367" max="4367" width="7" style="1" customWidth="1"/>
    <col min="4368" max="4368" width="3.5546875" style="1" customWidth="1"/>
    <col min="4369" max="4369" width="7" style="1" customWidth="1"/>
    <col min="4370" max="4370" width="3.44140625" style="1" customWidth="1"/>
    <col min="4371" max="4371" width="7" style="1" customWidth="1"/>
    <col min="4372" max="4372" width="3.5546875" style="1" customWidth="1"/>
    <col min="4373" max="4373" width="7" style="1" customWidth="1"/>
    <col min="4374" max="4374" width="3.44140625" style="1" customWidth="1"/>
    <col min="4375" max="4375" width="6.6640625" style="1" customWidth="1"/>
    <col min="4376" max="4376" width="3.44140625" style="1" customWidth="1"/>
    <col min="4377" max="4377" width="7.5546875" style="1" customWidth="1"/>
    <col min="4378" max="4378" width="3.44140625" style="1" customWidth="1"/>
    <col min="4379" max="4379" width="6.5546875" style="1" customWidth="1"/>
    <col min="4380" max="4380" width="3.44140625" style="1" customWidth="1"/>
    <col min="4381" max="4381" width="6" style="1" customWidth="1"/>
    <col min="4382" max="4382" width="3.5546875" style="1" customWidth="1"/>
    <col min="4383" max="4383" width="6.44140625" style="1" customWidth="1"/>
    <col min="4384" max="4384" width="3.44140625" style="1" customWidth="1"/>
    <col min="4385" max="4385" width="6.88671875" style="1" customWidth="1"/>
    <col min="4386" max="4386" width="3.88671875" style="1" customWidth="1"/>
    <col min="4387" max="4608" width="8.88671875" style="1"/>
    <col min="4609" max="4609" width="2.5546875" style="1" customWidth="1"/>
    <col min="4610" max="4610" width="18" style="1" customWidth="1"/>
    <col min="4611" max="4611" width="6.5546875" style="1" customWidth="1"/>
    <col min="4612" max="4612" width="4.109375" style="1" customWidth="1"/>
    <col min="4613" max="4613" width="6.44140625" style="1" customWidth="1"/>
    <col min="4614" max="4614" width="3.33203125" style="1" customWidth="1"/>
    <col min="4615" max="4615" width="6.109375" style="1" customWidth="1"/>
    <col min="4616" max="4616" width="3.33203125" style="1" customWidth="1"/>
    <col min="4617" max="4617" width="6.6640625" style="1" customWidth="1"/>
    <col min="4618" max="4618" width="3.44140625" style="1" customWidth="1"/>
    <col min="4619" max="4619" width="6.33203125" style="1" customWidth="1"/>
    <col min="4620" max="4620" width="3.44140625" style="1" customWidth="1"/>
    <col min="4621" max="4621" width="6.44140625" style="1" customWidth="1"/>
    <col min="4622" max="4622" width="3.33203125" style="1" customWidth="1"/>
    <col min="4623" max="4623" width="7" style="1" customWidth="1"/>
    <col min="4624" max="4624" width="3.5546875" style="1" customWidth="1"/>
    <col min="4625" max="4625" width="7" style="1" customWidth="1"/>
    <col min="4626" max="4626" width="3.44140625" style="1" customWidth="1"/>
    <col min="4627" max="4627" width="7" style="1" customWidth="1"/>
    <col min="4628" max="4628" width="3.5546875" style="1" customWidth="1"/>
    <col min="4629" max="4629" width="7" style="1" customWidth="1"/>
    <col min="4630" max="4630" width="3.44140625" style="1" customWidth="1"/>
    <col min="4631" max="4631" width="6.6640625" style="1" customWidth="1"/>
    <col min="4632" max="4632" width="3.44140625" style="1" customWidth="1"/>
    <col min="4633" max="4633" width="7.5546875" style="1" customWidth="1"/>
    <col min="4634" max="4634" width="3.44140625" style="1" customWidth="1"/>
    <col min="4635" max="4635" width="6.5546875" style="1" customWidth="1"/>
    <col min="4636" max="4636" width="3.44140625" style="1" customWidth="1"/>
    <col min="4637" max="4637" width="6" style="1" customWidth="1"/>
    <col min="4638" max="4638" width="3.5546875" style="1" customWidth="1"/>
    <col min="4639" max="4639" width="6.44140625" style="1" customWidth="1"/>
    <col min="4640" max="4640" width="3.44140625" style="1" customWidth="1"/>
    <col min="4641" max="4641" width="6.88671875" style="1" customWidth="1"/>
    <col min="4642" max="4642" width="3.88671875" style="1" customWidth="1"/>
    <col min="4643" max="4864" width="8.88671875" style="1"/>
    <col min="4865" max="4865" width="2.5546875" style="1" customWidth="1"/>
    <col min="4866" max="4866" width="18" style="1" customWidth="1"/>
    <col min="4867" max="4867" width="6.5546875" style="1" customWidth="1"/>
    <col min="4868" max="4868" width="4.109375" style="1" customWidth="1"/>
    <col min="4869" max="4869" width="6.44140625" style="1" customWidth="1"/>
    <col min="4870" max="4870" width="3.33203125" style="1" customWidth="1"/>
    <col min="4871" max="4871" width="6.109375" style="1" customWidth="1"/>
    <col min="4872" max="4872" width="3.33203125" style="1" customWidth="1"/>
    <col min="4873" max="4873" width="6.6640625" style="1" customWidth="1"/>
    <col min="4874" max="4874" width="3.44140625" style="1" customWidth="1"/>
    <col min="4875" max="4875" width="6.33203125" style="1" customWidth="1"/>
    <col min="4876" max="4876" width="3.44140625" style="1" customWidth="1"/>
    <col min="4877" max="4877" width="6.44140625" style="1" customWidth="1"/>
    <col min="4878" max="4878" width="3.33203125" style="1" customWidth="1"/>
    <col min="4879" max="4879" width="7" style="1" customWidth="1"/>
    <col min="4880" max="4880" width="3.5546875" style="1" customWidth="1"/>
    <col min="4881" max="4881" width="7" style="1" customWidth="1"/>
    <col min="4882" max="4882" width="3.44140625" style="1" customWidth="1"/>
    <col min="4883" max="4883" width="7" style="1" customWidth="1"/>
    <col min="4884" max="4884" width="3.5546875" style="1" customWidth="1"/>
    <col min="4885" max="4885" width="7" style="1" customWidth="1"/>
    <col min="4886" max="4886" width="3.44140625" style="1" customWidth="1"/>
    <col min="4887" max="4887" width="6.6640625" style="1" customWidth="1"/>
    <col min="4888" max="4888" width="3.44140625" style="1" customWidth="1"/>
    <col min="4889" max="4889" width="7.5546875" style="1" customWidth="1"/>
    <col min="4890" max="4890" width="3.44140625" style="1" customWidth="1"/>
    <col min="4891" max="4891" width="6.5546875" style="1" customWidth="1"/>
    <col min="4892" max="4892" width="3.44140625" style="1" customWidth="1"/>
    <col min="4893" max="4893" width="6" style="1" customWidth="1"/>
    <col min="4894" max="4894" width="3.5546875" style="1" customWidth="1"/>
    <col min="4895" max="4895" width="6.44140625" style="1" customWidth="1"/>
    <col min="4896" max="4896" width="3.44140625" style="1" customWidth="1"/>
    <col min="4897" max="4897" width="6.88671875" style="1" customWidth="1"/>
    <col min="4898" max="4898" width="3.88671875" style="1" customWidth="1"/>
    <col min="4899" max="5120" width="8.88671875" style="1"/>
    <col min="5121" max="5121" width="2.5546875" style="1" customWidth="1"/>
    <col min="5122" max="5122" width="18" style="1" customWidth="1"/>
    <col min="5123" max="5123" width="6.5546875" style="1" customWidth="1"/>
    <col min="5124" max="5124" width="4.109375" style="1" customWidth="1"/>
    <col min="5125" max="5125" width="6.44140625" style="1" customWidth="1"/>
    <col min="5126" max="5126" width="3.33203125" style="1" customWidth="1"/>
    <col min="5127" max="5127" width="6.109375" style="1" customWidth="1"/>
    <col min="5128" max="5128" width="3.33203125" style="1" customWidth="1"/>
    <col min="5129" max="5129" width="6.6640625" style="1" customWidth="1"/>
    <col min="5130" max="5130" width="3.44140625" style="1" customWidth="1"/>
    <col min="5131" max="5131" width="6.33203125" style="1" customWidth="1"/>
    <col min="5132" max="5132" width="3.44140625" style="1" customWidth="1"/>
    <col min="5133" max="5133" width="6.44140625" style="1" customWidth="1"/>
    <col min="5134" max="5134" width="3.33203125" style="1" customWidth="1"/>
    <col min="5135" max="5135" width="7" style="1" customWidth="1"/>
    <col min="5136" max="5136" width="3.5546875" style="1" customWidth="1"/>
    <col min="5137" max="5137" width="7" style="1" customWidth="1"/>
    <col min="5138" max="5138" width="3.44140625" style="1" customWidth="1"/>
    <col min="5139" max="5139" width="7" style="1" customWidth="1"/>
    <col min="5140" max="5140" width="3.5546875" style="1" customWidth="1"/>
    <col min="5141" max="5141" width="7" style="1" customWidth="1"/>
    <col min="5142" max="5142" width="3.44140625" style="1" customWidth="1"/>
    <col min="5143" max="5143" width="6.6640625" style="1" customWidth="1"/>
    <col min="5144" max="5144" width="3.44140625" style="1" customWidth="1"/>
    <col min="5145" max="5145" width="7.5546875" style="1" customWidth="1"/>
    <col min="5146" max="5146" width="3.44140625" style="1" customWidth="1"/>
    <col min="5147" max="5147" width="6.5546875" style="1" customWidth="1"/>
    <col min="5148" max="5148" width="3.44140625" style="1" customWidth="1"/>
    <col min="5149" max="5149" width="6" style="1" customWidth="1"/>
    <col min="5150" max="5150" width="3.5546875" style="1" customWidth="1"/>
    <col min="5151" max="5151" width="6.44140625" style="1" customWidth="1"/>
    <col min="5152" max="5152" width="3.44140625" style="1" customWidth="1"/>
    <col min="5153" max="5153" width="6.88671875" style="1" customWidth="1"/>
    <col min="5154" max="5154" width="3.88671875" style="1" customWidth="1"/>
    <col min="5155" max="5376" width="8.88671875" style="1"/>
    <col min="5377" max="5377" width="2.5546875" style="1" customWidth="1"/>
    <col min="5378" max="5378" width="18" style="1" customWidth="1"/>
    <col min="5379" max="5379" width="6.5546875" style="1" customWidth="1"/>
    <col min="5380" max="5380" width="4.109375" style="1" customWidth="1"/>
    <col min="5381" max="5381" width="6.44140625" style="1" customWidth="1"/>
    <col min="5382" max="5382" width="3.33203125" style="1" customWidth="1"/>
    <col min="5383" max="5383" width="6.109375" style="1" customWidth="1"/>
    <col min="5384" max="5384" width="3.33203125" style="1" customWidth="1"/>
    <col min="5385" max="5385" width="6.6640625" style="1" customWidth="1"/>
    <col min="5386" max="5386" width="3.44140625" style="1" customWidth="1"/>
    <col min="5387" max="5387" width="6.33203125" style="1" customWidth="1"/>
    <col min="5388" max="5388" width="3.44140625" style="1" customWidth="1"/>
    <col min="5389" max="5389" width="6.44140625" style="1" customWidth="1"/>
    <col min="5390" max="5390" width="3.33203125" style="1" customWidth="1"/>
    <col min="5391" max="5391" width="7" style="1" customWidth="1"/>
    <col min="5392" max="5392" width="3.5546875" style="1" customWidth="1"/>
    <col min="5393" max="5393" width="7" style="1" customWidth="1"/>
    <col min="5394" max="5394" width="3.44140625" style="1" customWidth="1"/>
    <col min="5395" max="5395" width="7" style="1" customWidth="1"/>
    <col min="5396" max="5396" width="3.5546875" style="1" customWidth="1"/>
    <col min="5397" max="5397" width="7" style="1" customWidth="1"/>
    <col min="5398" max="5398" width="3.44140625" style="1" customWidth="1"/>
    <col min="5399" max="5399" width="6.6640625" style="1" customWidth="1"/>
    <col min="5400" max="5400" width="3.44140625" style="1" customWidth="1"/>
    <col min="5401" max="5401" width="7.5546875" style="1" customWidth="1"/>
    <col min="5402" max="5402" width="3.44140625" style="1" customWidth="1"/>
    <col min="5403" max="5403" width="6.5546875" style="1" customWidth="1"/>
    <col min="5404" max="5404" width="3.44140625" style="1" customWidth="1"/>
    <col min="5405" max="5405" width="6" style="1" customWidth="1"/>
    <col min="5406" max="5406" width="3.5546875" style="1" customWidth="1"/>
    <col min="5407" max="5407" width="6.44140625" style="1" customWidth="1"/>
    <col min="5408" max="5408" width="3.44140625" style="1" customWidth="1"/>
    <col min="5409" max="5409" width="6.88671875" style="1" customWidth="1"/>
    <col min="5410" max="5410" width="3.88671875" style="1" customWidth="1"/>
    <col min="5411" max="5632" width="8.88671875" style="1"/>
    <col min="5633" max="5633" width="2.5546875" style="1" customWidth="1"/>
    <col min="5634" max="5634" width="18" style="1" customWidth="1"/>
    <col min="5635" max="5635" width="6.5546875" style="1" customWidth="1"/>
    <col min="5636" max="5636" width="4.109375" style="1" customWidth="1"/>
    <col min="5637" max="5637" width="6.44140625" style="1" customWidth="1"/>
    <col min="5638" max="5638" width="3.33203125" style="1" customWidth="1"/>
    <col min="5639" max="5639" width="6.109375" style="1" customWidth="1"/>
    <col min="5640" max="5640" width="3.33203125" style="1" customWidth="1"/>
    <col min="5641" max="5641" width="6.6640625" style="1" customWidth="1"/>
    <col min="5642" max="5642" width="3.44140625" style="1" customWidth="1"/>
    <col min="5643" max="5643" width="6.33203125" style="1" customWidth="1"/>
    <col min="5644" max="5644" width="3.44140625" style="1" customWidth="1"/>
    <col min="5645" max="5645" width="6.44140625" style="1" customWidth="1"/>
    <col min="5646" max="5646" width="3.33203125" style="1" customWidth="1"/>
    <col min="5647" max="5647" width="7" style="1" customWidth="1"/>
    <col min="5648" max="5648" width="3.5546875" style="1" customWidth="1"/>
    <col min="5649" max="5649" width="7" style="1" customWidth="1"/>
    <col min="5650" max="5650" width="3.44140625" style="1" customWidth="1"/>
    <col min="5651" max="5651" width="7" style="1" customWidth="1"/>
    <col min="5652" max="5652" width="3.5546875" style="1" customWidth="1"/>
    <col min="5653" max="5653" width="7" style="1" customWidth="1"/>
    <col min="5654" max="5654" width="3.44140625" style="1" customWidth="1"/>
    <col min="5655" max="5655" width="6.6640625" style="1" customWidth="1"/>
    <col min="5656" max="5656" width="3.44140625" style="1" customWidth="1"/>
    <col min="5657" max="5657" width="7.5546875" style="1" customWidth="1"/>
    <col min="5658" max="5658" width="3.44140625" style="1" customWidth="1"/>
    <col min="5659" max="5659" width="6.5546875" style="1" customWidth="1"/>
    <col min="5660" max="5660" width="3.44140625" style="1" customWidth="1"/>
    <col min="5661" max="5661" width="6" style="1" customWidth="1"/>
    <col min="5662" max="5662" width="3.5546875" style="1" customWidth="1"/>
    <col min="5663" max="5663" width="6.44140625" style="1" customWidth="1"/>
    <col min="5664" max="5664" width="3.44140625" style="1" customWidth="1"/>
    <col min="5665" max="5665" width="6.88671875" style="1" customWidth="1"/>
    <col min="5666" max="5666" width="3.88671875" style="1" customWidth="1"/>
    <col min="5667" max="5888" width="8.88671875" style="1"/>
    <col min="5889" max="5889" width="2.5546875" style="1" customWidth="1"/>
    <col min="5890" max="5890" width="18" style="1" customWidth="1"/>
    <col min="5891" max="5891" width="6.5546875" style="1" customWidth="1"/>
    <col min="5892" max="5892" width="4.109375" style="1" customWidth="1"/>
    <col min="5893" max="5893" width="6.44140625" style="1" customWidth="1"/>
    <col min="5894" max="5894" width="3.33203125" style="1" customWidth="1"/>
    <col min="5895" max="5895" width="6.109375" style="1" customWidth="1"/>
    <col min="5896" max="5896" width="3.33203125" style="1" customWidth="1"/>
    <col min="5897" max="5897" width="6.6640625" style="1" customWidth="1"/>
    <col min="5898" max="5898" width="3.44140625" style="1" customWidth="1"/>
    <col min="5899" max="5899" width="6.33203125" style="1" customWidth="1"/>
    <col min="5900" max="5900" width="3.44140625" style="1" customWidth="1"/>
    <col min="5901" max="5901" width="6.44140625" style="1" customWidth="1"/>
    <col min="5902" max="5902" width="3.33203125" style="1" customWidth="1"/>
    <col min="5903" max="5903" width="7" style="1" customWidth="1"/>
    <col min="5904" max="5904" width="3.5546875" style="1" customWidth="1"/>
    <col min="5905" max="5905" width="7" style="1" customWidth="1"/>
    <col min="5906" max="5906" width="3.44140625" style="1" customWidth="1"/>
    <col min="5907" max="5907" width="7" style="1" customWidth="1"/>
    <col min="5908" max="5908" width="3.5546875" style="1" customWidth="1"/>
    <col min="5909" max="5909" width="7" style="1" customWidth="1"/>
    <col min="5910" max="5910" width="3.44140625" style="1" customWidth="1"/>
    <col min="5911" max="5911" width="6.6640625" style="1" customWidth="1"/>
    <col min="5912" max="5912" width="3.44140625" style="1" customWidth="1"/>
    <col min="5913" max="5913" width="7.5546875" style="1" customWidth="1"/>
    <col min="5914" max="5914" width="3.44140625" style="1" customWidth="1"/>
    <col min="5915" max="5915" width="6.5546875" style="1" customWidth="1"/>
    <col min="5916" max="5916" width="3.44140625" style="1" customWidth="1"/>
    <col min="5917" max="5917" width="6" style="1" customWidth="1"/>
    <col min="5918" max="5918" width="3.5546875" style="1" customWidth="1"/>
    <col min="5919" max="5919" width="6.44140625" style="1" customWidth="1"/>
    <col min="5920" max="5920" width="3.44140625" style="1" customWidth="1"/>
    <col min="5921" max="5921" width="6.88671875" style="1" customWidth="1"/>
    <col min="5922" max="5922" width="3.88671875" style="1" customWidth="1"/>
    <col min="5923" max="6144" width="8.88671875" style="1"/>
    <col min="6145" max="6145" width="2.5546875" style="1" customWidth="1"/>
    <col min="6146" max="6146" width="18" style="1" customWidth="1"/>
    <col min="6147" max="6147" width="6.5546875" style="1" customWidth="1"/>
    <col min="6148" max="6148" width="4.109375" style="1" customWidth="1"/>
    <col min="6149" max="6149" width="6.44140625" style="1" customWidth="1"/>
    <col min="6150" max="6150" width="3.33203125" style="1" customWidth="1"/>
    <col min="6151" max="6151" width="6.109375" style="1" customWidth="1"/>
    <col min="6152" max="6152" width="3.33203125" style="1" customWidth="1"/>
    <col min="6153" max="6153" width="6.6640625" style="1" customWidth="1"/>
    <col min="6154" max="6154" width="3.44140625" style="1" customWidth="1"/>
    <col min="6155" max="6155" width="6.33203125" style="1" customWidth="1"/>
    <col min="6156" max="6156" width="3.44140625" style="1" customWidth="1"/>
    <col min="6157" max="6157" width="6.44140625" style="1" customWidth="1"/>
    <col min="6158" max="6158" width="3.33203125" style="1" customWidth="1"/>
    <col min="6159" max="6159" width="7" style="1" customWidth="1"/>
    <col min="6160" max="6160" width="3.5546875" style="1" customWidth="1"/>
    <col min="6161" max="6161" width="7" style="1" customWidth="1"/>
    <col min="6162" max="6162" width="3.44140625" style="1" customWidth="1"/>
    <col min="6163" max="6163" width="7" style="1" customWidth="1"/>
    <col min="6164" max="6164" width="3.5546875" style="1" customWidth="1"/>
    <col min="6165" max="6165" width="7" style="1" customWidth="1"/>
    <col min="6166" max="6166" width="3.44140625" style="1" customWidth="1"/>
    <col min="6167" max="6167" width="6.6640625" style="1" customWidth="1"/>
    <col min="6168" max="6168" width="3.44140625" style="1" customWidth="1"/>
    <col min="6169" max="6169" width="7.5546875" style="1" customWidth="1"/>
    <col min="6170" max="6170" width="3.44140625" style="1" customWidth="1"/>
    <col min="6171" max="6171" width="6.5546875" style="1" customWidth="1"/>
    <col min="6172" max="6172" width="3.44140625" style="1" customWidth="1"/>
    <col min="6173" max="6173" width="6" style="1" customWidth="1"/>
    <col min="6174" max="6174" width="3.5546875" style="1" customWidth="1"/>
    <col min="6175" max="6175" width="6.44140625" style="1" customWidth="1"/>
    <col min="6176" max="6176" width="3.44140625" style="1" customWidth="1"/>
    <col min="6177" max="6177" width="6.88671875" style="1" customWidth="1"/>
    <col min="6178" max="6178" width="3.88671875" style="1" customWidth="1"/>
    <col min="6179" max="6400" width="8.88671875" style="1"/>
    <col min="6401" max="6401" width="2.5546875" style="1" customWidth="1"/>
    <col min="6402" max="6402" width="18" style="1" customWidth="1"/>
    <col min="6403" max="6403" width="6.5546875" style="1" customWidth="1"/>
    <col min="6404" max="6404" width="4.109375" style="1" customWidth="1"/>
    <col min="6405" max="6405" width="6.44140625" style="1" customWidth="1"/>
    <col min="6406" max="6406" width="3.33203125" style="1" customWidth="1"/>
    <col min="6407" max="6407" width="6.109375" style="1" customWidth="1"/>
    <col min="6408" max="6408" width="3.33203125" style="1" customWidth="1"/>
    <col min="6409" max="6409" width="6.6640625" style="1" customWidth="1"/>
    <col min="6410" max="6410" width="3.44140625" style="1" customWidth="1"/>
    <col min="6411" max="6411" width="6.33203125" style="1" customWidth="1"/>
    <col min="6412" max="6412" width="3.44140625" style="1" customWidth="1"/>
    <col min="6413" max="6413" width="6.44140625" style="1" customWidth="1"/>
    <col min="6414" max="6414" width="3.33203125" style="1" customWidth="1"/>
    <col min="6415" max="6415" width="7" style="1" customWidth="1"/>
    <col min="6416" max="6416" width="3.5546875" style="1" customWidth="1"/>
    <col min="6417" max="6417" width="7" style="1" customWidth="1"/>
    <col min="6418" max="6418" width="3.44140625" style="1" customWidth="1"/>
    <col min="6419" max="6419" width="7" style="1" customWidth="1"/>
    <col min="6420" max="6420" width="3.5546875" style="1" customWidth="1"/>
    <col min="6421" max="6421" width="7" style="1" customWidth="1"/>
    <col min="6422" max="6422" width="3.44140625" style="1" customWidth="1"/>
    <col min="6423" max="6423" width="6.6640625" style="1" customWidth="1"/>
    <col min="6424" max="6424" width="3.44140625" style="1" customWidth="1"/>
    <col min="6425" max="6425" width="7.5546875" style="1" customWidth="1"/>
    <col min="6426" max="6426" width="3.44140625" style="1" customWidth="1"/>
    <col min="6427" max="6427" width="6.5546875" style="1" customWidth="1"/>
    <col min="6428" max="6428" width="3.44140625" style="1" customWidth="1"/>
    <col min="6429" max="6429" width="6" style="1" customWidth="1"/>
    <col min="6430" max="6430" width="3.5546875" style="1" customWidth="1"/>
    <col min="6431" max="6431" width="6.44140625" style="1" customWidth="1"/>
    <col min="6432" max="6432" width="3.44140625" style="1" customWidth="1"/>
    <col min="6433" max="6433" width="6.88671875" style="1" customWidth="1"/>
    <col min="6434" max="6434" width="3.88671875" style="1" customWidth="1"/>
    <col min="6435" max="6656" width="8.88671875" style="1"/>
    <col min="6657" max="6657" width="2.5546875" style="1" customWidth="1"/>
    <col min="6658" max="6658" width="18" style="1" customWidth="1"/>
    <col min="6659" max="6659" width="6.5546875" style="1" customWidth="1"/>
    <col min="6660" max="6660" width="4.109375" style="1" customWidth="1"/>
    <col min="6661" max="6661" width="6.44140625" style="1" customWidth="1"/>
    <col min="6662" max="6662" width="3.33203125" style="1" customWidth="1"/>
    <col min="6663" max="6663" width="6.109375" style="1" customWidth="1"/>
    <col min="6664" max="6664" width="3.33203125" style="1" customWidth="1"/>
    <col min="6665" max="6665" width="6.6640625" style="1" customWidth="1"/>
    <col min="6666" max="6666" width="3.44140625" style="1" customWidth="1"/>
    <col min="6667" max="6667" width="6.33203125" style="1" customWidth="1"/>
    <col min="6668" max="6668" width="3.44140625" style="1" customWidth="1"/>
    <col min="6669" max="6669" width="6.44140625" style="1" customWidth="1"/>
    <col min="6670" max="6670" width="3.33203125" style="1" customWidth="1"/>
    <col min="6671" max="6671" width="7" style="1" customWidth="1"/>
    <col min="6672" max="6672" width="3.5546875" style="1" customWidth="1"/>
    <col min="6673" max="6673" width="7" style="1" customWidth="1"/>
    <col min="6674" max="6674" width="3.44140625" style="1" customWidth="1"/>
    <col min="6675" max="6675" width="7" style="1" customWidth="1"/>
    <col min="6676" max="6676" width="3.5546875" style="1" customWidth="1"/>
    <col min="6677" max="6677" width="7" style="1" customWidth="1"/>
    <col min="6678" max="6678" width="3.44140625" style="1" customWidth="1"/>
    <col min="6679" max="6679" width="6.6640625" style="1" customWidth="1"/>
    <col min="6680" max="6680" width="3.44140625" style="1" customWidth="1"/>
    <col min="6681" max="6681" width="7.5546875" style="1" customWidth="1"/>
    <col min="6682" max="6682" width="3.44140625" style="1" customWidth="1"/>
    <col min="6683" max="6683" width="6.5546875" style="1" customWidth="1"/>
    <col min="6684" max="6684" width="3.44140625" style="1" customWidth="1"/>
    <col min="6685" max="6685" width="6" style="1" customWidth="1"/>
    <col min="6686" max="6686" width="3.5546875" style="1" customWidth="1"/>
    <col min="6687" max="6687" width="6.44140625" style="1" customWidth="1"/>
    <col min="6688" max="6688" width="3.44140625" style="1" customWidth="1"/>
    <col min="6689" max="6689" width="6.88671875" style="1" customWidth="1"/>
    <col min="6690" max="6690" width="3.88671875" style="1" customWidth="1"/>
    <col min="6691" max="6912" width="8.88671875" style="1"/>
    <col min="6913" max="6913" width="2.5546875" style="1" customWidth="1"/>
    <col min="6914" max="6914" width="18" style="1" customWidth="1"/>
    <col min="6915" max="6915" width="6.5546875" style="1" customWidth="1"/>
    <col min="6916" max="6916" width="4.109375" style="1" customWidth="1"/>
    <col min="6917" max="6917" width="6.44140625" style="1" customWidth="1"/>
    <col min="6918" max="6918" width="3.33203125" style="1" customWidth="1"/>
    <col min="6919" max="6919" width="6.109375" style="1" customWidth="1"/>
    <col min="6920" max="6920" width="3.33203125" style="1" customWidth="1"/>
    <col min="6921" max="6921" width="6.6640625" style="1" customWidth="1"/>
    <col min="6922" max="6922" width="3.44140625" style="1" customWidth="1"/>
    <col min="6923" max="6923" width="6.33203125" style="1" customWidth="1"/>
    <col min="6924" max="6924" width="3.44140625" style="1" customWidth="1"/>
    <col min="6925" max="6925" width="6.44140625" style="1" customWidth="1"/>
    <col min="6926" max="6926" width="3.33203125" style="1" customWidth="1"/>
    <col min="6927" max="6927" width="7" style="1" customWidth="1"/>
    <col min="6928" max="6928" width="3.5546875" style="1" customWidth="1"/>
    <col min="6929" max="6929" width="7" style="1" customWidth="1"/>
    <col min="6930" max="6930" width="3.44140625" style="1" customWidth="1"/>
    <col min="6931" max="6931" width="7" style="1" customWidth="1"/>
    <col min="6932" max="6932" width="3.5546875" style="1" customWidth="1"/>
    <col min="6933" max="6933" width="7" style="1" customWidth="1"/>
    <col min="6934" max="6934" width="3.44140625" style="1" customWidth="1"/>
    <col min="6935" max="6935" width="6.6640625" style="1" customWidth="1"/>
    <col min="6936" max="6936" width="3.44140625" style="1" customWidth="1"/>
    <col min="6937" max="6937" width="7.5546875" style="1" customWidth="1"/>
    <col min="6938" max="6938" width="3.44140625" style="1" customWidth="1"/>
    <col min="6939" max="6939" width="6.5546875" style="1" customWidth="1"/>
    <col min="6940" max="6940" width="3.44140625" style="1" customWidth="1"/>
    <col min="6941" max="6941" width="6" style="1" customWidth="1"/>
    <col min="6942" max="6942" width="3.5546875" style="1" customWidth="1"/>
    <col min="6943" max="6943" width="6.44140625" style="1" customWidth="1"/>
    <col min="6944" max="6944" width="3.44140625" style="1" customWidth="1"/>
    <col min="6945" max="6945" width="6.88671875" style="1" customWidth="1"/>
    <col min="6946" max="6946" width="3.88671875" style="1" customWidth="1"/>
    <col min="6947" max="7168" width="8.88671875" style="1"/>
    <col min="7169" max="7169" width="2.5546875" style="1" customWidth="1"/>
    <col min="7170" max="7170" width="18" style="1" customWidth="1"/>
    <col min="7171" max="7171" width="6.5546875" style="1" customWidth="1"/>
    <col min="7172" max="7172" width="4.109375" style="1" customWidth="1"/>
    <col min="7173" max="7173" width="6.44140625" style="1" customWidth="1"/>
    <col min="7174" max="7174" width="3.33203125" style="1" customWidth="1"/>
    <col min="7175" max="7175" width="6.109375" style="1" customWidth="1"/>
    <col min="7176" max="7176" width="3.33203125" style="1" customWidth="1"/>
    <col min="7177" max="7177" width="6.6640625" style="1" customWidth="1"/>
    <col min="7178" max="7178" width="3.44140625" style="1" customWidth="1"/>
    <col min="7179" max="7179" width="6.33203125" style="1" customWidth="1"/>
    <col min="7180" max="7180" width="3.44140625" style="1" customWidth="1"/>
    <col min="7181" max="7181" width="6.44140625" style="1" customWidth="1"/>
    <col min="7182" max="7182" width="3.33203125" style="1" customWidth="1"/>
    <col min="7183" max="7183" width="7" style="1" customWidth="1"/>
    <col min="7184" max="7184" width="3.5546875" style="1" customWidth="1"/>
    <col min="7185" max="7185" width="7" style="1" customWidth="1"/>
    <col min="7186" max="7186" width="3.44140625" style="1" customWidth="1"/>
    <col min="7187" max="7187" width="7" style="1" customWidth="1"/>
    <col min="7188" max="7188" width="3.5546875" style="1" customWidth="1"/>
    <col min="7189" max="7189" width="7" style="1" customWidth="1"/>
    <col min="7190" max="7190" width="3.44140625" style="1" customWidth="1"/>
    <col min="7191" max="7191" width="6.6640625" style="1" customWidth="1"/>
    <col min="7192" max="7192" width="3.44140625" style="1" customWidth="1"/>
    <col min="7193" max="7193" width="7.5546875" style="1" customWidth="1"/>
    <col min="7194" max="7194" width="3.44140625" style="1" customWidth="1"/>
    <col min="7195" max="7195" width="6.5546875" style="1" customWidth="1"/>
    <col min="7196" max="7196" width="3.44140625" style="1" customWidth="1"/>
    <col min="7197" max="7197" width="6" style="1" customWidth="1"/>
    <col min="7198" max="7198" width="3.5546875" style="1" customWidth="1"/>
    <col min="7199" max="7199" width="6.44140625" style="1" customWidth="1"/>
    <col min="7200" max="7200" width="3.44140625" style="1" customWidth="1"/>
    <col min="7201" max="7201" width="6.88671875" style="1" customWidth="1"/>
    <col min="7202" max="7202" width="3.88671875" style="1" customWidth="1"/>
    <col min="7203" max="7424" width="8.88671875" style="1"/>
    <col min="7425" max="7425" width="2.5546875" style="1" customWidth="1"/>
    <col min="7426" max="7426" width="18" style="1" customWidth="1"/>
    <col min="7427" max="7427" width="6.5546875" style="1" customWidth="1"/>
    <col min="7428" max="7428" width="4.109375" style="1" customWidth="1"/>
    <col min="7429" max="7429" width="6.44140625" style="1" customWidth="1"/>
    <col min="7430" max="7430" width="3.33203125" style="1" customWidth="1"/>
    <col min="7431" max="7431" width="6.109375" style="1" customWidth="1"/>
    <col min="7432" max="7432" width="3.33203125" style="1" customWidth="1"/>
    <col min="7433" max="7433" width="6.6640625" style="1" customWidth="1"/>
    <col min="7434" max="7434" width="3.44140625" style="1" customWidth="1"/>
    <col min="7435" max="7435" width="6.33203125" style="1" customWidth="1"/>
    <col min="7436" max="7436" width="3.44140625" style="1" customWidth="1"/>
    <col min="7437" max="7437" width="6.44140625" style="1" customWidth="1"/>
    <col min="7438" max="7438" width="3.33203125" style="1" customWidth="1"/>
    <col min="7439" max="7439" width="7" style="1" customWidth="1"/>
    <col min="7440" max="7440" width="3.5546875" style="1" customWidth="1"/>
    <col min="7441" max="7441" width="7" style="1" customWidth="1"/>
    <col min="7442" max="7442" width="3.44140625" style="1" customWidth="1"/>
    <col min="7443" max="7443" width="7" style="1" customWidth="1"/>
    <col min="7444" max="7444" width="3.5546875" style="1" customWidth="1"/>
    <col min="7445" max="7445" width="7" style="1" customWidth="1"/>
    <col min="7446" max="7446" width="3.44140625" style="1" customWidth="1"/>
    <col min="7447" max="7447" width="6.6640625" style="1" customWidth="1"/>
    <col min="7448" max="7448" width="3.44140625" style="1" customWidth="1"/>
    <col min="7449" max="7449" width="7.5546875" style="1" customWidth="1"/>
    <col min="7450" max="7450" width="3.44140625" style="1" customWidth="1"/>
    <col min="7451" max="7451" width="6.5546875" style="1" customWidth="1"/>
    <col min="7452" max="7452" width="3.44140625" style="1" customWidth="1"/>
    <col min="7453" max="7453" width="6" style="1" customWidth="1"/>
    <col min="7454" max="7454" width="3.5546875" style="1" customWidth="1"/>
    <col min="7455" max="7455" width="6.44140625" style="1" customWidth="1"/>
    <col min="7456" max="7456" width="3.44140625" style="1" customWidth="1"/>
    <col min="7457" max="7457" width="6.88671875" style="1" customWidth="1"/>
    <col min="7458" max="7458" width="3.88671875" style="1" customWidth="1"/>
    <col min="7459" max="7680" width="8.88671875" style="1"/>
    <col min="7681" max="7681" width="2.5546875" style="1" customWidth="1"/>
    <col min="7682" max="7682" width="18" style="1" customWidth="1"/>
    <col min="7683" max="7683" width="6.5546875" style="1" customWidth="1"/>
    <col min="7684" max="7684" width="4.109375" style="1" customWidth="1"/>
    <col min="7685" max="7685" width="6.44140625" style="1" customWidth="1"/>
    <col min="7686" max="7686" width="3.33203125" style="1" customWidth="1"/>
    <col min="7687" max="7687" width="6.109375" style="1" customWidth="1"/>
    <col min="7688" max="7688" width="3.33203125" style="1" customWidth="1"/>
    <col min="7689" max="7689" width="6.6640625" style="1" customWidth="1"/>
    <col min="7690" max="7690" width="3.44140625" style="1" customWidth="1"/>
    <col min="7691" max="7691" width="6.33203125" style="1" customWidth="1"/>
    <col min="7692" max="7692" width="3.44140625" style="1" customWidth="1"/>
    <col min="7693" max="7693" width="6.44140625" style="1" customWidth="1"/>
    <col min="7694" max="7694" width="3.33203125" style="1" customWidth="1"/>
    <col min="7695" max="7695" width="7" style="1" customWidth="1"/>
    <col min="7696" max="7696" width="3.5546875" style="1" customWidth="1"/>
    <col min="7697" max="7697" width="7" style="1" customWidth="1"/>
    <col min="7698" max="7698" width="3.44140625" style="1" customWidth="1"/>
    <col min="7699" max="7699" width="7" style="1" customWidth="1"/>
    <col min="7700" max="7700" width="3.5546875" style="1" customWidth="1"/>
    <col min="7701" max="7701" width="7" style="1" customWidth="1"/>
    <col min="7702" max="7702" width="3.44140625" style="1" customWidth="1"/>
    <col min="7703" max="7703" width="6.6640625" style="1" customWidth="1"/>
    <col min="7704" max="7704" width="3.44140625" style="1" customWidth="1"/>
    <col min="7705" max="7705" width="7.5546875" style="1" customWidth="1"/>
    <col min="7706" max="7706" width="3.44140625" style="1" customWidth="1"/>
    <col min="7707" max="7707" width="6.5546875" style="1" customWidth="1"/>
    <col min="7708" max="7708" width="3.44140625" style="1" customWidth="1"/>
    <col min="7709" max="7709" width="6" style="1" customWidth="1"/>
    <col min="7710" max="7710" width="3.5546875" style="1" customWidth="1"/>
    <col min="7711" max="7711" width="6.44140625" style="1" customWidth="1"/>
    <col min="7712" max="7712" width="3.44140625" style="1" customWidth="1"/>
    <col min="7713" max="7713" width="6.88671875" style="1" customWidth="1"/>
    <col min="7714" max="7714" width="3.88671875" style="1" customWidth="1"/>
    <col min="7715" max="7936" width="8.88671875" style="1"/>
    <col min="7937" max="7937" width="2.5546875" style="1" customWidth="1"/>
    <col min="7938" max="7938" width="18" style="1" customWidth="1"/>
    <col min="7939" max="7939" width="6.5546875" style="1" customWidth="1"/>
    <col min="7940" max="7940" width="4.109375" style="1" customWidth="1"/>
    <col min="7941" max="7941" width="6.44140625" style="1" customWidth="1"/>
    <col min="7942" max="7942" width="3.33203125" style="1" customWidth="1"/>
    <col min="7943" max="7943" width="6.109375" style="1" customWidth="1"/>
    <col min="7944" max="7944" width="3.33203125" style="1" customWidth="1"/>
    <col min="7945" max="7945" width="6.6640625" style="1" customWidth="1"/>
    <col min="7946" max="7946" width="3.44140625" style="1" customWidth="1"/>
    <col min="7947" max="7947" width="6.33203125" style="1" customWidth="1"/>
    <col min="7948" max="7948" width="3.44140625" style="1" customWidth="1"/>
    <col min="7949" max="7949" width="6.44140625" style="1" customWidth="1"/>
    <col min="7950" max="7950" width="3.33203125" style="1" customWidth="1"/>
    <col min="7951" max="7951" width="7" style="1" customWidth="1"/>
    <col min="7952" max="7952" width="3.5546875" style="1" customWidth="1"/>
    <col min="7953" max="7953" width="7" style="1" customWidth="1"/>
    <col min="7954" max="7954" width="3.44140625" style="1" customWidth="1"/>
    <col min="7955" max="7955" width="7" style="1" customWidth="1"/>
    <col min="7956" max="7956" width="3.5546875" style="1" customWidth="1"/>
    <col min="7957" max="7957" width="7" style="1" customWidth="1"/>
    <col min="7958" max="7958" width="3.44140625" style="1" customWidth="1"/>
    <col min="7959" max="7959" width="6.6640625" style="1" customWidth="1"/>
    <col min="7960" max="7960" width="3.44140625" style="1" customWidth="1"/>
    <col min="7961" max="7961" width="7.5546875" style="1" customWidth="1"/>
    <col min="7962" max="7962" width="3.44140625" style="1" customWidth="1"/>
    <col min="7963" max="7963" width="6.5546875" style="1" customWidth="1"/>
    <col min="7964" max="7964" width="3.44140625" style="1" customWidth="1"/>
    <col min="7965" max="7965" width="6" style="1" customWidth="1"/>
    <col min="7966" max="7966" width="3.5546875" style="1" customWidth="1"/>
    <col min="7967" max="7967" width="6.44140625" style="1" customWidth="1"/>
    <col min="7968" max="7968" width="3.44140625" style="1" customWidth="1"/>
    <col min="7969" max="7969" width="6.88671875" style="1" customWidth="1"/>
    <col min="7970" max="7970" width="3.88671875" style="1" customWidth="1"/>
    <col min="7971" max="8192" width="8.88671875" style="1"/>
    <col min="8193" max="8193" width="2.5546875" style="1" customWidth="1"/>
    <col min="8194" max="8194" width="18" style="1" customWidth="1"/>
    <col min="8195" max="8195" width="6.5546875" style="1" customWidth="1"/>
    <col min="8196" max="8196" width="4.109375" style="1" customWidth="1"/>
    <col min="8197" max="8197" width="6.44140625" style="1" customWidth="1"/>
    <col min="8198" max="8198" width="3.33203125" style="1" customWidth="1"/>
    <col min="8199" max="8199" width="6.109375" style="1" customWidth="1"/>
    <col min="8200" max="8200" width="3.33203125" style="1" customWidth="1"/>
    <col min="8201" max="8201" width="6.6640625" style="1" customWidth="1"/>
    <col min="8202" max="8202" width="3.44140625" style="1" customWidth="1"/>
    <col min="8203" max="8203" width="6.33203125" style="1" customWidth="1"/>
    <col min="8204" max="8204" width="3.44140625" style="1" customWidth="1"/>
    <col min="8205" max="8205" width="6.44140625" style="1" customWidth="1"/>
    <col min="8206" max="8206" width="3.33203125" style="1" customWidth="1"/>
    <col min="8207" max="8207" width="7" style="1" customWidth="1"/>
    <col min="8208" max="8208" width="3.5546875" style="1" customWidth="1"/>
    <col min="8209" max="8209" width="7" style="1" customWidth="1"/>
    <col min="8210" max="8210" width="3.44140625" style="1" customWidth="1"/>
    <col min="8211" max="8211" width="7" style="1" customWidth="1"/>
    <col min="8212" max="8212" width="3.5546875" style="1" customWidth="1"/>
    <col min="8213" max="8213" width="7" style="1" customWidth="1"/>
    <col min="8214" max="8214" width="3.44140625" style="1" customWidth="1"/>
    <col min="8215" max="8215" width="6.6640625" style="1" customWidth="1"/>
    <col min="8216" max="8216" width="3.44140625" style="1" customWidth="1"/>
    <col min="8217" max="8217" width="7.5546875" style="1" customWidth="1"/>
    <col min="8218" max="8218" width="3.44140625" style="1" customWidth="1"/>
    <col min="8219" max="8219" width="6.5546875" style="1" customWidth="1"/>
    <col min="8220" max="8220" width="3.44140625" style="1" customWidth="1"/>
    <col min="8221" max="8221" width="6" style="1" customWidth="1"/>
    <col min="8222" max="8222" width="3.5546875" style="1" customWidth="1"/>
    <col min="8223" max="8223" width="6.44140625" style="1" customWidth="1"/>
    <col min="8224" max="8224" width="3.44140625" style="1" customWidth="1"/>
    <col min="8225" max="8225" width="6.88671875" style="1" customWidth="1"/>
    <col min="8226" max="8226" width="3.88671875" style="1" customWidth="1"/>
    <col min="8227" max="8448" width="8.88671875" style="1"/>
    <col min="8449" max="8449" width="2.5546875" style="1" customWidth="1"/>
    <col min="8450" max="8450" width="18" style="1" customWidth="1"/>
    <col min="8451" max="8451" width="6.5546875" style="1" customWidth="1"/>
    <col min="8452" max="8452" width="4.109375" style="1" customWidth="1"/>
    <col min="8453" max="8453" width="6.44140625" style="1" customWidth="1"/>
    <col min="8454" max="8454" width="3.33203125" style="1" customWidth="1"/>
    <col min="8455" max="8455" width="6.109375" style="1" customWidth="1"/>
    <col min="8456" max="8456" width="3.33203125" style="1" customWidth="1"/>
    <col min="8457" max="8457" width="6.6640625" style="1" customWidth="1"/>
    <col min="8458" max="8458" width="3.44140625" style="1" customWidth="1"/>
    <col min="8459" max="8459" width="6.33203125" style="1" customWidth="1"/>
    <col min="8460" max="8460" width="3.44140625" style="1" customWidth="1"/>
    <col min="8461" max="8461" width="6.44140625" style="1" customWidth="1"/>
    <col min="8462" max="8462" width="3.33203125" style="1" customWidth="1"/>
    <col min="8463" max="8463" width="7" style="1" customWidth="1"/>
    <col min="8464" max="8464" width="3.5546875" style="1" customWidth="1"/>
    <col min="8465" max="8465" width="7" style="1" customWidth="1"/>
    <col min="8466" max="8466" width="3.44140625" style="1" customWidth="1"/>
    <col min="8467" max="8467" width="7" style="1" customWidth="1"/>
    <col min="8468" max="8468" width="3.5546875" style="1" customWidth="1"/>
    <col min="8469" max="8469" width="7" style="1" customWidth="1"/>
    <col min="8470" max="8470" width="3.44140625" style="1" customWidth="1"/>
    <col min="8471" max="8471" width="6.6640625" style="1" customWidth="1"/>
    <col min="8472" max="8472" width="3.44140625" style="1" customWidth="1"/>
    <col min="8473" max="8473" width="7.5546875" style="1" customWidth="1"/>
    <col min="8474" max="8474" width="3.44140625" style="1" customWidth="1"/>
    <col min="8475" max="8475" width="6.5546875" style="1" customWidth="1"/>
    <col min="8476" max="8476" width="3.44140625" style="1" customWidth="1"/>
    <col min="8477" max="8477" width="6" style="1" customWidth="1"/>
    <col min="8478" max="8478" width="3.5546875" style="1" customWidth="1"/>
    <col min="8479" max="8479" width="6.44140625" style="1" customWidth="1"/>
    <col min="8480" max="8480" width="3.44140625" style="1" customWidth="1"/>
    <col min="8481" max="8481" width="6.88671875" style="1" customWidth="1"/>
    <col min="8482" max="8482" width="3.88671875" style="1" customWidth="1"/>
    <col min="8483" max="8704" width="8.88671875" style="1"/>
    <col min="8705" max="8705" width="2.5546875" style="1" customWidth="1"/>
    <col min="8706" max="8706" width="18" style="1" customWidth="1"/>
    <col min="8707" max="8707" width="6.5546875" style="1" customWidth="1"/>
    <col min="8708" max="8708" width="4.109375" style="1" customWidth="1"/>
    <col min="8709" max="8709" width="6.44140625" style="1" customWidth="1"/>
    <col min="8710" max="8710" width="3.33203125" style="1" customWidth="1"/>
    <col min="8711" max="8711" width="6.109375" style="1" customWidth="1"/>
    <col min="8712" max="8712" width="3.33203125" style="1" customWidth="1"/>
    <col min="8713" max="8713" width="6.6640625" style="1" customWidth="1"/>
    <col min="8714" max="8714" width="3.44140625" style="1" customWidth="1"/>
    <col min="8715" max="8715" width="6.33203125" style="1" customWidth="1"/>
    <col min="8716" max="8716" width="3.44140625" style="1" customWidth="1"/>
    <col min="8717" max="8717" width="6.44140625" style="1" customWidth="1"/>
    <col min="8718" max="8718" width="3.33203125" style="1" customWidth="1"/>
    <col min="8719" max="8719" width="7" style="1" customWidth="1"/>
    <col min="8720" max="8720" width="3.5546875" style="1" customWidth="1"/>
    <col min="8721" max="8721" width="7" style="1" customWidth="1"/>
    <col min="8722" max="8722" width="3.44140625" style="1" customWidth="1"/>
    <col min="8723" max="8723" width="7" style="1" customWidth="1"/>
    <col min="8724" max="8724" width="3.5546875" style="1" customWidth="1"/>
    <col min="8725" max="8725" width="7" style="1" customWidth="1"/>
    <col min="8726" max="8726" width="3.44140625" style="1" customWidth="1"/>
    <col min="8727" max="8727" width="6.6640625" style="1" customWidth="1"/>
    <col min="8728" max="8728" width="3.44140625" style="1" customWidth="1"/>
    <col min="8729" max="8729" width="7.5546875" style="1" customWidth="1"/>
    <col min="8730" max="8730" width="3.44140625" style="1" customWidth="1"/>
    <col min="8731" max="8731" width="6.5546875" style="1" customWidth="1"/>
    <col min="8732" max="8732" width="3.44140625" style="1" customWidth="1"/>
    <col min="8733" max="8733" width="6" style="1" customWidth="1"/>
    <col min="8734" max="8734" width="3.5546875" style="1" customWidth="1"/>
    <col min="8735" max="8735" width="6.44140625" style="1" customWidth="1"/>
    <col min="8736" max="8736" width="3.44140625" style="1" customWidth="1"/>
    <col min="8737" max="8737" width="6.88671875" style="1" customWidth="1"/>
    <col min="8738" max="8738" width="3.88671875" style="1" customWidth="1"/>
    <col min="8739" max="8960" width="8.88671875" style="1"/>
    <col min="8961" max="8961" width="2.5546875" style="1" customWidth="1"/>
    <col min="8962" max="8962" width="18" style="1" customWidth="1"/>
    <col min="8963" max="8963" width="6.5546875" style="1" customWidth="1"/>
    <col min="8964" max="8964" width="4.109375" style="1" customWidth="1"/>
    <col min="8965" max="8965" width="6.44140625" style="1" customWidth="1"/>
    <col min="8966" max="8966" width="3.33203125" style="1" customWidth="1"/>
    <col min="8967" max="8967" width="6.109375" style="1" customWidth="1"/>
    <col min="8968" max="8968" width="3.33203125" style="1" customWidth="1"/>
    <col min="8969" max="8969" width="6.6640625" style="1" customWidth="1"/>
    <col min="8970" max="8970" width="3.44140625" style="1" customWidth="1"/>
    <col min="8971" max="8971" width="6.33203125" style="1" customWidth="1"/>
    <col min="8972" max="8972" width="3.44140625" style="1" customWidth="1"/>
    <col min="8973" max="8973" width="6.44140625" style="1" customWidth="1"/>
    <col min="8974" max="8974" width="3.33203125" style="1" customWidth="1"/>
    <col min="8975" max="8975" width="7" style="1" customWidth="1"/>
    <col min="8976" max="8976" width="3.5546875" style="1" customWidth="1"/>
    <col min="8977" max="8977" width="7" style="1" customWidth="1"/>
    <col min="8978" max="8978" width="3.44140625" style="1" customWidth="1"/>
    <col min="8979" max="8979" width="7" style="1" customWidth="1"/>
    <col min="8980" max="8980" width="3.5546875" style="1" customWidth="1"/>
    <col min="8981" max="8981" width="7" style="1" customWidth="1"/>
    <col min="8982" max="8982" width="3.44140625" style="1" customWidth="1"/>
    <col min="8983" max="8983" width="6.6640625" style="1" customWidth="1"/>
    <col min="8984" max="8984" width="3.44140625" style="1" customWidth="1"/>
    <col min="8985" max="8985" width="7.5546875" style="1" customWidth="1"/>
    <col min="8986" max="8986" width="3.44140625" style="1" customWidth="1"/>
    <col min="8987" max="8987" width="6.5546875" style="1" customWidth="1"/>
    <col min="8988" max="8988" width="3.44140625" style="1" customWidth="1"/>
    <col min="8989" max="8989" width="6" style="1" customWidth="1"/>
    <col min="8990" max="8990" width="3.5546875" style="1" customWidth="1"/>
    <col min="8991" max="8991" width="6.44140625" style="1" customWidth="1"/>
    <col min="8992" max="8992" width="3.44140625" style="1" customWidth="1"/>
    <col min="8993" max="8993" width="6.88671875" style="1" customWidth="1"/>
    <col min="8994" max="8994" width="3.88671875" style="1" customWidth="1"/>
    <col min="8995" max="9216" width="8.88671875" style="1"/>
    <col min="9217" max="9217" width="2.5546875" style="1" customWidth="1"/>
    <col min="9218" max="9218" width="18" style="1" customWidth="1"/>
    <col min="9219" max="9219" width="6.5546875" style="1" customWidth="1"/>
    <col min="9220" max="9220" width="4.109375" style="1" customWidth="1"/>
    <col min="9221" max="9221" width="6.44140625" style="1" customWidth="1"/>
    <col min="9222" max="9222" width="3.33203125" style="1" customWidth="1"/>
    <col min="9223" max="9223" width="6.109375" style="1" customWidth="1"/>
    <col min="9224" max="9224" width="3.33203125" style="1" customWidth="1"/>
    <col min="9225" max="9225" width="6.6640625" style="1" customWidth="1"/>
    <col min="9226" max="9226" width="3.44140625" style="1" customWidth="1"/>
    <col min="9227" max="9227" width="6.33203125" style="1" customWidth="1"/>
    <col min="9228" max="9228" width="3.44140625" style="1" customWidth="1"/>
    <col min="9229" max="9229" width="6.44140625" style="1" customWidth="1"/>
    <col min="9230" max="9230" width="3.33203125" style="1" customWidth="1"/>
    <col min="9231" max="9231" width="7" style="1" customWidth="1"/>
    <col min="9232" max="9232" width="3.5546875" style="1" customWidth="1"/>
    <col min="9233" max="9233" width="7" style="1" customWidth="1"/>
    <col min="9234" max="9234" width="3.44140625" style="1" customWidth="1"/>
    <col min="9235" max="9235" width="7" style="1" customWidth="1"/>
    <col min="9236" max="9236" width="3.5546875" style="1" customWidth="1"/>
    <col min="9237" max="9237" width="7" style="1" customWidth="1"/>
    <col min="9238" max="9238" width="3.44140625" style="1" customWidth="1"/>
    <col min="9239" max="9239" width="6.6640625" style="1" customWidth="1"/>
    <col min="9240" max="9240" width="3.44140625" style="1" customWidth="1"/>
    <col min="9241" max="9241" width="7.5546875" style="1" customWidth="1"/>
    <col min="9242" max="9242" width="3.44140625" style="1" customWidth="1"/>
    <col min="9243" max="9243" width="6.5546875" style="1" customWidth="1"/>
    <col min="9244" max="9244" width="3.44140625" style="1" customWidth="1"/>
    <col min="9245" max="9245" width="6" style="1" customWidth="1"/>
    <col min="9246" max="9246" width="3.5546875" style="1" customWidth="1"/>
    <col min="9247" max="9247" width="6.44140625" style="1" customWidth="1"/>
    <col min="9248" max="9248" width="3.44140625" style="1" customWidth="1"/>
    <col min="9249" max="9249" width="6.88671875" style="1" customWidth="1"/>
    <col min="9250" max="9250" width="3.88671875" style="1" customWidth="1"/>
    <col min="9251" max="9472" width="8.88671875" style="1"/>
    <col min="9473" max="9473" width="2.5546875" style="1" customWidth="1"/>
    <col min="9474" max="9474" width="18" style="1" customWidth="1"/>
    <col min="9475" max="9475" width="6.5546875" style="1" customWidth="1"/>
    <col min="9476" max="9476" width="4.109375" style="1" customWidth="1"/>
    <col min="9477" max="9477" width="6.44140625" style="1" customWidth="1"/>
    <col min="9478" max="9478" width="3.33203125" style="1" customWidth="1"/>
    <col min="9479" max="9479" width="6.109375" style="1" customWidth="1"/>
    <col min="9480" max="9480" width="3.33203125" style="1" customWidth="1"/>
    <col min="9481" max="9481" width="6.6640625" style="1" customWidth="1"/>
    <col min="9482" max="9482" width="3.44140625" style="1" customWidth="1"/>
    <col min="9483" max="9483" width="6.33203125" style="1" customWidth="1"/>
    <col min="9484" max="9484" width="3.44140625" style="1" customWidth="1"/>
    <col min="9485" max="9485" width="6.44140625" style="1" customWidth="1"/>
    <col min="9486" max="9486" width="3.33203125" style="1" customWidth="1"/>
    <col min="9487" max="9487" width="7" style="1" customWidth="1"/>
    <col min="9488" max="9488" width="3.5546875" style="1" customWidth="1"/>
    <col min="9489" max="9489" width="7" style="1" customWidth="1"/>
    <col min="9490" max="9490" width="3.44140625" style="1" customWidth="1"/>
    <col min="9491" max="9491" width="7" style="1" customWidth="1"/>
    <col min="9492" max="9492" width="3.5546875" style="1" customWidth="1"/>
    <col min="9493" max="9493" width="7" style="1" customWidth="1"/>
    <col min="9494" max="9494" width="3.44140625" style="1" customWidth="1"/>
    <col min="9495" max="9495" width="6.6640625" style="1" customWidth="1"/>
    <col min="9496" max="9496" width="3.44140625" style="1" customWidth="1"/>
    <col min="9497" max="9497" width="7.5546875" style="1" customWidth="1"/>
    <col min="9498" max="9498" width="3.44140625" style="1" customWidth="1"/>
    <col min="9499" max="9499" width="6.5546875" style="1" customWidth="1"/>
    <col min="9500" max="9500" width="3.44140625" style="1" customWidth="1"/>
    <col min="9501" max="9501" width="6" style="1" customWidth="1"/>
    <col min="9502" max="9502" width="3.5546875" style="1" customWidth="1"/>
    <col min="9503" max="9503" width="6.44140625" style="1" customWidth="1"/>
    <col min="9504" max="9504" width="3.44140625" style="1" customWidth="1"/>
    <col min="9505" max="9505" width="6.88671875" style="1" customWidth="1"/>
    <col min="9506" max="9506" width="3.88671875" style="1" customWidth="1"/>
    <col min="9507" max="9728" width="8.88671875" style="1"/>
    <col min="9729" max="9729" width="2.5546875" style="1" customWidth="1"/>
    <col min="9730" max="9730" width="18" style="1" customWidth="1"/>
    <col min="9731" max="9731" width="6.5546875" style="1" customWidth="1"/>
    <col min="9732" max="9732" width="4.109375" style="1" customWidth="1"/>
    <col min="9733" max="9733" width="6.44140625" style="1" customWidth="1"/>
    <col min="9734" max="9734" width="3.33203125" style="1" customWidth="1"/>
    <col min="9735" max="9735" width="6.109375" style="1" customWidth="1"/>
    <col min="9736" max="9736" width="3.33203125" style="1" customWidth="1"/>
    <col min="9737" max="9737" width="6.6640625" style="1" customWidth="1"/>
    <col min="9738" max="9738" width="3.44140625" style="1" customWidth="1"/>
    <col min="9739" max="9739" width="6.33203125" style="1" customWidth="1"/>
    <col min="9740" max="9740" width="3.44140625" style="1" customWidth="1"/>
    <col min="9741" max="9741" width="6.44140625" style="1" customWidth="1"/>
    <col min="9742" max="9742" width="3.33203125" style="1" customWidth="1"/>
    <col min="9743" max="9743" width="7" style="1" customWidth="1"/>
    <col min="9744" max="9744" width="3.5546875" style="1" customWidth="1"/>
    <col min="9745" max="9745" width="7" style="1" customWidth="1"/>
    <col min="9746" max="9746" width="3.44140625" style="1" customWidth="1"/>
    <col min="9747" max="9747" width="7" style="1" customWidth="1"/>
    <col min="9748" max="9748" width="3.5546875" style="1" customWidth="1"/>
    <col min="9749" max="9749" width="7" style="1" customWidth="1"/>
    <col min="9750" max="9750" width="3.44140625" style="1" customWidth="1"/>
    <col min="9751" max="9751" width="6.6640625" style="1" customWidth="1"/>
    <col min="9752" max="9752" width="3.44140625" style="1" customWidth="1"/>
    <col min="9753" max="9753" width="7.5546875" style="1" customWidth="1"/>
    <col min="9754" max="9754" width="3.44140625" style="1" customWidth="1"/>
    <col min="9755" max="9755" width="6.5546875" style="1" customWidth="1"/>
    <col min="9756" max="9756" width="3.44140625" style="1" customWidth="1"/>
    <col min="9757" max="9757" width="6" style="1" customWidth="1"/>
    <col min="9758" max="9758" width="3.5546875" style="1" customWidth="1"/>
    <col min="9759" max="9759" width="6.44140625" style="1" customWidth="1"/>
    <col min="9760" max="9760" width="3.44140625" style="1" customWidth="1"/>
    <col min="9761" max="9761" width="6.88671875" style="1" customWidth="1"/>
    <col min="9762" max="9762" width="3.88671875" style="1" customWidth="1"/>
    <col min="9763" max="9984" width="8.88671875" style="1"/>
    <col min="9985" max="9985" width="2.5546875" style="1" customWidth="1"/>
    <col min="9986" max="9986" width="18" style="1" customWidth="1"/>
    <col min="9987" max="9987" width="6.5546875" style="1" customWidth="1"/>
    <col min="9988" max="9988" width="4.109375" style="1" customWidth="1"/>
    <col min="9989" max="9989" width="6.44140625" style="1" customWidth="1"/>
    <col min="9990" max="9990" width="3.33203125" style="1" customWidth="1"/>
    <col min="9991" max="9991" width="6.109375" style="1" customWidth="1"/>
    <col min="9992" max="9992" width="3.33203125" style="1" customWidth="1"/>
    <col min="9993" max="9993" width="6.6640625" style="1" customWidth="1"/>
    <col min="9994" max="9994" width="3.44140625" style="1" customWidth="1"/>
    <col min="9995" max="9995" width="6.33203125" style="1" customWidth="1"/>
    <col min="9996" max="9996" width="3.44140625" style="1" customWidth="1"/>
    <col min="9997" max="9997" width="6.44140625" style="1" customWidth="1"/>
    <col min="9998" max="9998" width="3.33203125" style="1" customWidth="1"/>
    <col min="9999" max="9999" width="7" style="1" customWidth="1"/>
    <col min="10000" max="10000" width="3.5546875" style="1" customWidth="1"/>
    <col min="10001" max="10001" width="7" style="1" customWidth="1"/>
    <col min="10002" max="10002" width="3.44140625" style="1" customWidth="1"/>
    <col min="10003" max="10003" width="7" style="1" customWidth="1"/>
    <col min="10004" max="10004" width="3.5546875" style="1" customWidth="1"/>
    <col min="10005" max="10005" width="7" style="1" customWidth="1"/>
    <col min="10006" max="10006" width="3.44140625" style="1" customWidth="1"/>
    <col min="10007" max="10007" width="6.6640625" style="1" customWidth="1"/>
    <col min="10008" max="10008" width="3.44140625" style="1" customWidth="1"/>
    <col min="10009" max="10009" width="7.5546875" style="1" customWidth="1"/>
    <col min="10010" max="10010" width="3.44140625" style="1" customWidth="1"/>
    <col min="10011" max="10011" width="6.5546875" style="1" customWidth="1"/>
    <col min="10012" max="10012" width="3.44140625" style="1" customWidth="1"/>
    <col min="10013" max="10013" width="6" style="1" customWidth="1"/>
    <col min="10014" max="10014" width="3.5546875" style="1" customWidth="1"/>
    <col min="10015" max="10015" width="6.44140625" style="1" customWidth="1"/>
    <col min="10016" max="10016" width="3.44140625" style="1" customWidth="1"/>
    <col min="10017" max="10017" width="6.88671875" style="1" customWidth="1"/>
    <col min="10018" max="10018" width="3.88671875" style="1" customWidth="1"/>
    <col min="10019" max="10240" width="8.88671875" style="1"/>
    <col min="10241" max="10241" width="2.5546875" style="1" customWidth="1"/>
    <col min="10242" max="10242" width="18" style="1" customWidth="1"/>
    <col min="10243" max="10243" width="6.5546875" style="1" customWidth="1"/>
    <col min="10244" max="10244" width="4.109375" style="1" customWidth="1"/>
    <col min="10245" max="10245" width="6.44140625" style="1" customWidth="1"/>
    <col min="10246" max="10246" width="3.33203125" style="1" customWidth="1"/>
    <col min="10247" max="10247" width="6.109375" style="1" customWidth="1"/>
    <col min="10248" max="10248" width="3.33203125" style="1" customWidth="1"/>
    <col min="10249" max="10249" width="6.6640625" style="1" customWidth="1"/>
    <col min="10250" max="10250" width="3.44140625" style="1" customWidth="1"/>
    <col min="10251" max="10251" width="6.33203125" style="1" customWidth="1"/>
    <col min="10252" max="10252" width="3.44140625" style="1" customWidth="1"/>
    <col min="10253" max="10253" width="6.44140625" style="1" customWidth="1"/>
    <col min="10254" max="10254" width="3.33203125" style="1" customWidth="1"/>
    <col min="10255" max="10255" width="7" style="1" customWidth="1"/>
    <col min="10256" max="10256" width="3.5546875" style="1" customWidth="1"/>
    <col min="10257" max="10257" width="7" style="1" customWidth="1"/>
    <col min="10258" max="10258" width="3.44140625" style="1" customWidth="1"/>
    <col min="10259" max="10259" width="7" style="1" customWidth="1"/>
    <col min="10260" max="10260" width="3.5546875" style="1" customWidth="1"/>
    <col min="10261" max="10261" width="7" style="1" customWidth="1"/>
    <col min="10262" max="10262" width="3.44140625" style="1" customWidth="1"/>
    <col min="10263" max="10263" width="6.6640625" style="1" customWidth="1"/>
    <col min="10264" max="10264" width="3.44140625" style="1" customWidth="1"/>
    <col min="10265" max="10265" width="7.5546875" style="1" customWidth="1"/>
    <col min="10266" max="10266" width="3.44140625" style="1" customWidth="1"/>
    <col min="10267" max="10267" width="6.5546875" style="1" customWidth="1"/>
    <col min="10268" max="10268" width="3.44140625" style="1" customWidth="1"/>
    <col min="10269" max="10269" width="6" style="1" customWidth="1"/>
    <col min="10270" max="10270" width="3.5546875" style="1" customWidth="1"/>
    <col min="10271" max="10271" width="6.44140625" style="1" customWidth="1"/>
    <col min="10272" max="10272" width="3.44140625" style="1" customWidth="1"/>
    <col min="10273" max="10273" width="6.88671875" style="1" customWidth="1"/>
    <col min="10274" max="10274" width="3.88671875" style="1" customWidth="1"/>
    <col min="10275" max="10496" width="8.88671875" style="1"/>
    <col min="10497" max="10497" width="2.5546875" style="1" customWidth="1"/>
    <col min="10498" max="10498" width="18" style="1" customWidth="1"/>
    <col min="10499" max="10499" width="6.5546875" style="1" customWidth="1"/>
    <col min="10500" max="10500" width="4.109375" style="1" customWidth="1"/>
    <col min="10501" max="10501" width="6.44140625" style="1" customWidth="1"/>
    <col min="10502" max="10502" width="3.33203125" style="1" customWidth="1"/>
    <col min="10503" max="10503" width="6.109375" style="1" customWidth="1"/>
    <col min="10504" max="10504" width="3.33203125" style="1" customWidth="1"/>
    <col min="10505" max="10505" width="6.6640625" style="1" customWidth="1"/>
    <col min="10506" max="10506" width="3.44140625" style="1" customWidth="1"/>
    <col min="10507" max="10507" width="6.33203125" style="1" customWidth="1"/>
    <col min="10508" max="10508" width="3.44140625" style="1" customWidth="1"/>
    <col min="10509" max="10509" width="6.44140625" style="1" customWidth="1"/>
    <col min="10510" max="10510" width="3.33203125" style="1" customWidth="1"/>
    <col min="10511" max="10511" width="7" style="1" customWidth="1"/>
    <col min="10512" max="10512" width="3.5546875" style="1" customWidth="1"/>
    <col min="10513" max="10513" width="7" style="1" customWidth="1"/>
    <col min="10514" max="10514" width="3.44140625" style="1" customWidth="1"/>
    <col min="10515" max="10515" width="7" style="1" customWidth="1"/>
    <col min="10516" max="10516" width="3.5546875" style="1" customWidth="1"/>
    <col min="10517" max="10517" width="7" style="1" customWidth="1"/>
    <col min="10518" max="10518" width="3.44140625" style="1" customWidth="1"/>
    <col min="10519" max="10519" width="6.6640625" style="1" customWidth="1"/>
    <col min="10520" max="10520" width="3.44140625" style="1" customWidth="1"/>
    <col min="10521" max="10521" width="7.5546875" style="1" customWidth="1"/>
    <col min="10522" max="10522" width="3.44140625" style="1" customWidth="1"/>
    <col min="10523" max="10523" width="6.5546875" style="1" customWidth="1"/>
    <col min="10524" max="10524" width="3.44140625" style="1" customWidth="1"/>
    <col min="10525" max="10525" width="6" style="1" customWidth="1"/>
    <col min="10526" max="10526" width="3.5546875" style="1" customWidth="1"/>
    <col min="10527" max="10527" width="6.44140625" style="1" customWidth="1"/>
    <col min="10528" max="10528" width="3.44140625" style="1" customWidth="1"/>
    <col min="10529" max="10529" width="6.88671875" style="1" customWidth="1"/>
    <col min="10530" max="10530" width="3.88671875" style="1" customWidth="1"/>
    <col min="10531" max="10752" width="8.88671875" style="1"/>
    <col min="10753" max="10753" width="2.5546875" style="1" customWidth="1"/>
    <col min="10754" max="10754" width="18" style="1" customWidth="1"/>
    <col min="10755" max="10755" width="6.5546875" style="1" customWidth="1"/>
    <col min="10756" max="10756" width="4.109375" style="1" customWidth="1"/>
    <col min="10757" max="10757" width="6.44140625" style="1" customWidth="1"/>
    <col min="10758" max="10758" width="3.33203125" style="1" customWidth="1"/>
    <col min="10759" max="10759" width="6.109375" style="1" customWidth="1"/>
    <col min="10760" max="10760" width="3.33203125" style="1" customWidth="1"/>
    <col min="10761" max="10761" width="6.6640625" style="1" customWidth="1"/>
    <col min="10762" max="10762" width="3.44140625" style="1" customWidth="1"/>
    <col min="10763" max="10763" width="6.33203125" style="1" customWidth="1"/>
    <col min="10764" max="10764" width="3.44140625" style="1" customWidth="1"/>
    <col min="10765" max="10765" width="6.44140625" style="1" customWidth="1"/>
    <col min="10766" max="10766" width="3.33203125" style="1" customWidth="1"/>
    <col min="10767" max="10767" width="7" style="1" customWidth="1"/>
    <col min="10768" max="10768" width="3.5546875" style="1" customWidth="1"/>
    <col min="10769" max="10769" width="7" style="1" customWidth="1"/>
    <col min="10770" max="10770" width="3.44140625" style="1" customWidth="1"/>
    <col min="10771" max="10771" width="7" style="1" customWidth="1"/>
    <col min="10772" max="10772" width="3.5546875" style="1" customWidth="1"/>
    <col min="10773" max="10773" width="7" style="1" customWidth="1"/>
    <col min="10774" max="10774" width="3.44140625" style="1" customWidth="1"/>
    <col min="10775" max="10775" width="6.6640625" style="1" customWidth="1"/>
    <col min="10776" max="10776" width="3.44140625" style="1" customWidth="1"/>
    <col min="10777" max="10777" width="7.5546875" style="1" customWidth="1"/>
    <col min="10778" max="10778" width="3.44140625" style="1" customWidth="1"/>
    <col min="10779" max="10779" width="6.5546875" style="1" customWidth="1"/>
    <col min="10780" max="10780" width="3.44140625" style="1" customWidth="1"/>
    <col min="10781" max="10781" width="6" style="1" customWidth="1"/>
    <col min="10782" max="10782" width="3.5546875" style="1" customWidth="1"/>
    <col min="10783" max="10783" width="6.44140625" style="1" customWidth="1"/>
    <col min="10784" max="10784" width="3.44140625" style="1" customWidth="1"/>
    <col min="10785" max="10785" width="6.88671875" style="1" customWidth="1"/>
    <col min="10786" max="10786" width="3.88671875" style="1" customWidth="1"/>
    <col min="10787" max="11008" width="8.88671875" style="1"/>
    <col min="11009" max="11009" width="2.5546875" style="1" customWidth="1"/>
    <col min="11010" max="11010" width="18" style="1" customWidth="1"/>
    <col min="11011" max="11011" width="6.5546875" style="1" customWidth="1"/>
    <col min="11012" max="11012" width="4.109375" style="1" customWidth="1"/>
    <col min="11013" max="11013" width="6.44140625" style="1" customWidth="1"/>
    <col min="11014" max="11014" width="3.33203125" style="1" customWidth="1"/>
    <col min="11015" max="11015" width="6.109375" style="1" customWidth="1"/>
    <col min="11016" max="11016" width="3.33203125" style="1" customWidth="1"/>
    <col min="11017" max="11017" width="6.6640625" style="1" customWidth="1"/>
    <col min="11018" max="11018" width="3.44140625" style="1" customWidth="1"/>
    <col min="11019" max="11019" width="6.33203125" style="1" customWidth="1"/>
    <col min="11020" max="11020" width="3.44140625" style="1" customWidth="1"/>
    <col min="11021" max="11021" width="6.44140625" style="1" customWidth="1"/>
    <col min="11022" max="11022" width="3.33203125" style="1" customWidth="1"/>
    <col min="11023" max="11023" width="7" style="1" customWidth="1"/>
    <col min="11024" max="11024" width="3.5546875" style="1" customWidth="1"/>
    <col min="11025" max="11025" width="7" style="1" customWidth="1"/>
    <col min="11026" max="11026" width="3.44140625" style="1" customWidth="1"/>
    <col min="11027" max="11027" width="7" style="1" customWidth="1"/>
    <col min="11028" max="11028" width="3.5546875" style="1" customWidth="1"/>
    <col min="11029" max="11029" width="7" style="1" customWidth="1"/>
    <col min="11030" max="11030" width="3.44140625" style="1" customWidth="1"/>
    <col min="11031" max="11031" width="6.6640625" style="1" customWidth="1"/>
    <col min="11032" max="11032" width="3.44140625" style="1" customWidth="1"/>
    <col min="11033" max="11033" width="7.5546875" style="1" customWidth="1"/>
    <col min="11034" max="11034" width="3.44140625" style="1" customWidth="1"/>
    <col min="11035" max="11035" width="6.5546875" style="1" customWidth="1"/>
    <col min="11036" max="11036" width="3.44140625" style="1" customWidth="1"/>
    <col min="11037" max="11037" width="6" style="1" customWidth="1"/>
    <col min="11038" max="11038" width="3.5546875" style="1" customWidth="1"/>
    <col min="11039" max="11039" width="6.44140625" style="1" customWidth="1"/>
    <col min="11040" max="11040" width="3.44140625" style="1" customWidth="1"/>
    <col min="11041" max="11041" width="6.88671875" style="1" customWidth="1"/>
    <col min="11042" max="11042" width="3.88671875" style="1" customWidth="1"/>
    <col min="11043" max="11264" width="8.88671875" style="1"/>
    <col min="11265" max="11265" width="2.5546875" style="1" customWidth="1"/>
    <col min="11266" max="11266" width="18" style="1" customWidth="1"/>
    <col min="11267" max="11267" width="6.5546875" style="1" customWidth="1"/>
    <col min="11268" max="11268" width="4.109375" style="1" customWidth="1"/>
    <col min="11269" max="11269" width="6.44140625" style="1" customWidth="1"/>
    <col min="11270" max="11270" width="3.33203125" style="1" customWidth="1"/>
    <col min="11271" max="11271" width="6.109375" style="1" customWidth="1"/>
    <col min="11272" max="11272" width="3.33203125" style="1" customWidth="1"/>
    <col min="11273" max="11273" width="6.6640625" style="1" customWidth="1"/>
    <col min="11274" max="11274" width="3.44140625" style="1" customWidth="1"/>
    <col min="11275" max="11275" width="6.33203125" style="1" customWidth="1"/>
    <col min="11276" max="11276" width="3.44140625" style="1" customWidth="1"/>
    <col min="11277" max="11277" width="6.44140625" style="1" customWidth="1"/>
    <col min="11278" max="11278" width="3.33203125" style="1" customWidth="1"/>
    <col min="11279" max="11279" width="7" style="1" customWidth="1"/>
    <col min="11280" max="11280" width="3.5546875" style="1" customWidth="1"/>
    <col min="11281" max="11281" width="7" style="1" customWidth="1"/>
    <col min="11282" max="11282" width="3.44140625" style="1" customWidth="1"/>
    <col min="11283" max="11283" width="7" style="1" customWidth="1"/>
    <col min="11284" max="11284" width="3.5546875" style="1" customWidth="1"/>
    <col min="11285" max="11285" width="7" style="1" customWidth="1"/>
    <col min="11286" max="11286" width="3.44140625" style="1" customWidth="1"/>
    <col min="11287" max="11287" width="6.6640625" style="1" customWidth="1"/>
    <col min="11288" max="11288" width="3.44140625" style="1" customWidth="1"/>
    <col min="11289" max="11289" width="7.5546875" style="1" customWidth="1"/>
    <col min="11290" max="11290" width="3.44140625" style="1" customWidth="1"/>
    <col min="11291" max="11291" width="6.5546875" style="1" customWidth="1"/>
    <col min="11292" max="11292" width="3.44140625" style="1" customWidth="1"/>
    <col min="11293" max="11293" width="6" style="1" customWidth="1"/>
    <col min="11294" max="11294" width="3.5546875" style="1" customWidth="1"/>
    <col min="11295" max="11295" width="6.44140625" style="1" customWidth="1"/>
    <col min="11296" max="11296" width="3.44140625" style="1" customWidth="1"/>
    <col min="11297" max="11297" width="6.88671875" style="1" customWidth="1"/>
    <col min="11298" max="11298" width="3.88671875" style="1" customWidth="1"/>
    <col min="11299" max="11520" width="8.88671875" style="1"/>
    <col min="11521" max="11521" width="2.5546875" style="1" customWidth="1"/>
    <col min="11522" max="11522" width="18" style="1" customWidth="1"/>
    <col min="11523" max="11523" width="6.5546875" style="1" customWidth="1"/>
    <col min="11524" max="11524" width="4.109375" style="1" customWidth="1"/>
    <col min="11525" max="11525" width="6.44140625" style="1" customWidth="1"/>
    <col min="11526" max="11526" width="3.33203125" style="1" customWidth="1"/>
    <col min="11527" max="11527" width="6.109375" style="1" customWidth="1"/>
    <col min="11528" max="11528" width="3.33203125" style="1" customWidth="1"/>
    <col min="11529" max="11529" width="6.6640625" style="1" customWidth="1"/>
    <col min="11530" max="11530" width="3.44140625" style="1" customWidth="1"/>
    <col min="11531" max="11531" width="6.33203125" style="1" customWidth="1"/>
    <col min="11532" max="11532" width="3.44140625" style="1" customWidth="1"/>
    <col min="11533" max="11533" width="6.44140625" style="1" customWidth="1"/>
    <col min="11534" max="11534" width="3.33203125" style="1" customWidth="1"/>
    <col min="11535" max="11535" width="7" style="1" customWidth="1"/>
    <col min="11536" max="11536" width="3.5546875" style="1" customWidth="1"/>
    <col min="11537" max="11537" width="7" style="1" customWidth="1"/>
    <col min="11538" max="11538" width="3.44140625" style="1" customWidth="1"/>
    <col min="11539" max="11539" width="7" style="1" customWidth="1"/>
    <col min="11540" max="11540" width="3.5546875" style="1" customWidth="1"/>
    <col min="11541" max="11541" width="7" style="1" customWidth="1"/>
    <col min="11542" max="11542" width="3.44140625" style="1" customWidth="1"/>
    <col min="11543" max="11543" width="6.6640625" style="1" customWidth="1"/>
    <col min="11544" max="11544" width="3.44140625" style="1" customWidth="1"/>
    <col min="11545" max="11545" width="7.5546875" style="1" customWidth="1"/>
    <col min="11546" max="11546" width="3.44140625" style="1" customWidth="1"/>
    <col min="11547" max="11547" width="6.5546875" style="1" customWidth="1"/>
    <col min="11548" max="11548" width="3.44140625" style="1" customWidth="1"/>
    <col min="11549" max="11549" width="6" style="1" customWidth="1"/>
    <col min="11550" max="11550" width="3.5546875" style="1" customWidth="1"/>
    <col min="11551" max="11551" width="6.44140625" style="1" customWidth="1"/>
    <col min="11552" max="11552" width="3.44140625" style="1" customWidth="1"/>
    <col min="11553" max="11553" width="6.88671875" style="1" customWidth="1"/>
    <col min="11554" max="11554" width="3.88671875" style="1" customWidth="1"/>
    <col min="11555" max="11776" width="8.88671875" style="1"/>
    <col min="11777" max="11777" width="2.5546875" style="1" customWidth="1"/>
    <col min="11778" max="11778" width="18" style="1" customWidth="1"/>
    <col min="11779" max="11779" width="6.5546875" style="1" customWidth="1"/>
    <col min="11780" max="11780" width="4.109375" style="1" customWidth="1"/>
    <col min="11781" max="11781" width="6.44140625" style="1" customWidth="1"/>
    <col min="11782" max="11782" width="3.33203125" style="1" customWidth="1"/>
    <col min="11783" max="11783" width="6.109375" style="1" customWidth="1"/>
    <col min="11784" max="11784" width="3.33203125" style="1" customWidth="1"/>
    <col min="11785" max="11785" width="6.6640625" style="1" customWidth="1"/>
    <col min="11786" max="11786" width="3.44140625" style="1" customWidth="1"/>
    <col min="11787" max="11787" width="6.33203125" style="1" customWidth="1"/>
    <col min="11788" max="11788" width="3.44140625" style="1" customWidth="1"/>
    <col min="11789" max="11789" width="6.44140625" style="1" customWidth="1"/>
    <col min="11790" max="11790" width="3.33203125" style="1" customWidth="1"/>
    <col min="11791" max="11791" width="7" style="1" customWidth="1"/>
    <col min="11792" max="11792" width="3.5546875" style="1" customWidth="1"/>
    <col min="11793" max="11793" width="7" style="1" customWidth="1"/>
    <col min="11794" max="11794" width="3.44140625" style="1" customWidth="1"/>
    <col min="11795" max="11795" width="7" style="1" customWidth="1"/>
    <col min="11796" max="11796" width="3.5546875" style="1" customWidth="1"/>
    <col min="11797" max="11797" width="7" style="1" customWidth="1"/>
    <col min="11798" max="11798" width="3.44140625" style="1" customWidth="1"/>
    <col min="11799" max="11799" width="6.6640625" style="1" customWidth="1"/>
    <col min="11800" max="11800" width="3.44140625" style="1" customWidth="1"/>
    <col min="11801" max="11801" width="7.5546875" style="1" customWidth="1"/>
    <col min="11802" max="11802" width="3.44140625" style="1" customWidth="1"/>
    <col min="11803" max="11803" width="6.5546875" style="1" customWidth="1"/>
    <col min="11804" max="11804" width="3.44140625" style="1" customWidth="1"/>
    <col min="11805" max="11805" width="6" style="1" customWidth="1"/>
    <col min="11806" max="11806" width="3.5546875" style="1" customWidth="1"/>
    <col min="11807" max="11807" width="6.44140625" style="1" customWidth="1"/>
    <col min="11808" max="11808" width="3.44140625" style="1" customWidth="1"/>
    <col min="11809" max="11809" width="6.88671875" style="1" customWidth="1"/>
    <col min="11810" max="11810" width="3.88671875" style="1" customWidth="1"/>
    <col min="11811" max="12032" width="8.88671875" style="1"/>
    <col min="12033" max="12033" width="2.5546875" style="1" customWidth="1"/>
    <col min="12034" max="12034" width="18" style="1" customWidth="1"/>
    <col min="12035" max="12035" width="6.5546875" style="1" customWidth="1"/>
    <col min="12036" max="12036" width="4.109375" style="1" customWidth="1"/>
    <col min="12037" max="12037" width="6.44140625" style="1" customWidth="1"/>
    <col min="12038" max="12038" width="3.33203125" style="1" customWidth="1"/>
    <col min="12039" max="12039" width="6.109375" style="1" customWidth="1"/>
    <col min="12040" max="12040" width="3.33203125" style="1" customWidth="1"/>
    <col min="12041" max="12041" width="6.6640625" style="1" customWidth="1"/>
    <col min="12042" max="12042" width="3.44140625" style="1" customWidth="1"/>
    <col min="12043" max="12043" width="6.33203125" style="1" customWidth="1"/>
    <col min="12044" max="12044" width="3.44140625" style="1" customWidth="1"/>
    <col min="12045" max="12045" width="6.44140625" style="1" customWidth="1"/>
    <col min="12046" max="12046" width="3.33203125" style="1" customWidth="1"/>
    <col min="12047" max="12047" width="7" style="1" customWidth="1"/>
    <col min="12048" max="12048" width="3.5546875" style="1" customWidth="1"/>
    <col min="12049" max="12049" width="7" style="1" customWidth="1"/>
    <col min="12050" max="12050" width="3.44140625" style="1" customWidth="1"/>
    <col min="12051" max="12051" width="7" style="1" customWidth="1"/>
    <col min="12052" max="12052" width="3.5546875" style="1" customWidth="1"/>
    <col min="12053" max="12053" width="7" style="1" customWidth="1"/>
    <col min="12054" max="12054" width="3.44140625" style="1" customWidth="1"/>
    <col min="12055" max="12055" width="6.6640625" style="1" customWidth="1"/>
    <col min="12056" max="12056" width="3.44140625" style="1" customWidth="1"/>
    <col min="12057" max="12057" width="7.5546875" style="1" customWidth="1"/>
    <col min="12058" max="12058" width="3.44140625" style="1" customWidth="1"/>
    <col min="12059" max="12059" width="6.5546875" style="1" customWidth="1"/>
    <col min="12060" max="12060" width="3.44140625" style="1" customWidth="1"/>
    <col min="12061" max="12061" width="6" style="1" customWidth="1"/>
    <col min="12062" max="12062" width="3.5546875" style="1" customWidth="1"/>
    <col min="12063" max="12063" width="6.44140625" style="1" customWidth="1"/>
    <col min="12064" max="12064" width="3.44140625" style="1" customWidth="1"/>
    <col min="12065" max="12065" width="6.88671875" style="1" customWidth="1"/>
    <col min="12066" max="12066" width="3.88671875" style="1" customWidth="1"/>
    <col min="12067" max="12288" width="8.88671875" style="1"/>
    <col min="12289" max="12289" width="2.5546875" style="1" customWidth="1"/>
    <col min="12290" max="12290" width="18" style="1" customWidth="1"/>
    <col min="12291" max="12291" width="6.5546875" style="1" customWidth="1"/>
    <col min="12292" max="12292" width="4.109375" style="1" customWidth="1"/>
    <col min="12293" max="12293" width="6.44140625" style="1" customWidth="1"/>
    <col min="12294" max="12294" width="3.33203125" style="1" customWidth="1"/>
    <col min="12295" max="12295" width="6.109375" style="1" customWidth="1"/>
    <col min="12296" max="12296" width="3.33203125" style="1" customWidth="1"/>
    <col min="12297" max="12297" width="6.6640625" style="1" customWidth="1"/>
    <col min="12298" max="12298" width="3.44140625" style="1" customWidth="1"/>
    <col min="12299" max="12299" width="6.33203125" style="1" customWidth="1"/>
    <col min="12300" max="12300" width="3.44140625" style="1" customWidth="1"/>
    <col min="12301" max="12301" width="6.44140625" style="1" customWidth="1"/>
    <col min="12302" max="12302" width="3.33203125" style="1" customWidth="1"/>
    <col min="12303" max="12303" width="7" style="1" customWidth="1"/>
    <col min="12304" max="12304" width="3.5546875" style="1" customWidth="1"/>
    <col min="12305" max="12305" width="7" style="1" customWidth="1"/>
    <col min="12306" max="12306" width="3.44140625" style="1" customWidth="1"/>
    <col min="12307" max="12307" width="7" style="1" customWidth="1"/>
    <col min="12308" max="12308" width="3.5546875" style="1" customWidth="1"/>
    <col min="12309" max="12309" width="7" style="1" customWidth="1"/>
    <col min="12310" max="12310" width="3.44140625" style="1" customWidth="1"/>
    <col min="12311" max="12311" width="6.6640625" style="1" customWidth="1"/>
    <col min="12312" max="12312" width="3.44140625" style="1" customWidth="1"/>
    <col min="12313" max="12313" width="7.5546875" style="1" customWidth="1"/>
    <col min="12314" max="12314" width="3.44140625" style="1" customWidth="1"/>
    <col min="12315" max="12315" width="6.5546875" style="1" customWidth="1"/>
    <col min="12316" max="12316" width="3.44140625" style="1" customWidth="1"/>
    <col min="12317" max="12317" width="6" style="1" customWidth="1"/>
    <col min="12318" max="12318" width="3.5546875" style="1" customWidth="1"/>
    <col min="12319" max="12319" width="6.44140625" style="1" customWidth="1"/>
    <col min="12320" max="12320" width="3.44140625" style="1" customWidth="1"/>
    <col min="12321" max="12321" width="6.88671875" style="1" customWidth="1"/>
    <col min="12322" max="12322" width="3.88671875" style="1" customWidth="1"/>
    <col min="12323" max="12544" width="8.88671875" style="1"/>
    <col min="12545" max="12545" width="2.5546875" style="1" customWidth="1"/>
    <col min="12546" max="12546" width="18" style="1" customWidth="1"/>
    <col min="12547" max="12547" width="6.5546875" style="1" customWidth="1"/>
    <col min="12548" max="12548" width="4.109375" style="1" customWidth="1"/>
    <col min="12549" max="12549" width="6.44140625" style="1" customWidth="1"/>
    <col min="12550" max="12550" width="3.33203125" style="1" customWidth="1"/>
    <col min="12551" max="12551" width="6.109375" style="1" customWidth="1"/>
    <col min="12552" max="12552" width="3.33203125" style="1" customWidth="1"/>
    <col min="12553" max="12553" width="6.6640625" style="1" customWidth="1"/>
    <col min="12554" max="12554" width="3.44140625" style="1" customWidth="1"/>
    <col min="12555" max="12555" width="6.33203125" style="1" customWidth="1"/>
    <col min="12556" max="12556" width="3.44140625" style="1" customWidth="1"/>
    <col min="12557" max="12557" width="6.44140625" style="1" customWidth="1"/>
    <col min="12558" max="12558" width="3.33203125" style="1" customWidth="1"/>
    <col min="12559" max="12559" width="7" style="1" customWidth="1"/>
    <col min="12560" max="12560" width="3.5546875" style="1" customWidth="1"/>
    <col min="12561" max="12561" width="7" style="1" customWidth="1"/>
    <col min="12562" max="12562" width="3.44140625" style="1" customWidth="1"/>
    <col min="12563" max="12563" width="7" style="1" customWidth="1"/>
    <col min="12564" max="12564" width="3.5546875" style="1" customWidth="1"/>
    <col min="12565" max="12565" width="7" style="1" customWidth="1"/>
    <col min="12566" max="12566" width="3.44140625" style="1" customWidth="1"/>
    <col min="12567" max="12567" width="6.6640625" style="1" customWidth="1"/>
    <col min="12568" max="12568" width="3.44140625" style="1" customWidth="1"/>
    <col min="12569" max="12569" width="7.5546875" style="1" customWidth="1"/>
    <col min="12570" max="12570" width="3.44140625" style="1" customWidth="1"/>
    <col min="12571" max="12571" width="6.5546875" style="1" customWidth="1"/>
    <col min="12572" max="12572" width="3.44140625" style="1" customWidth="1"/>
    <col min="12573" max="12573" width="6" style="1" customWidth="1"/>
    <col min="12574" max="12574" width="3.5546875" style="1" customWidth="1"/>
    <col min="12575" max="12575" width="6.44140625" style="1" customWidth="1"/>
    <col min="12576" max="12576" width="3.44140625" style="1" customWidth="1"/>
    <col min="12577" max="12577" width="6.88671875" style="1" customWidth="1"/>
    <col min="12578" max="12578" width="3.88671875" style="1" customWidth="1"/>
    <col min="12579" max="12800" width="8.88671875" style="1"/>
    <col min="12801" max="12801" width="2.5546875" style="1" customWidth="1"/>
    <col min="12802" max="12802" width="18" style="1" customWidth="1"/>
    <col min="12803" max="12803" width="6.5546875" style="1" customWidth="1"/>
    <col min="12804" max="12804" width="4.109375" style="1" customWidth="1"/>
    <col min="12805" max="12805" width="6.44140625" style="1" customWidth="1"/>
    <col min="12806" max="12806" width="3.33203125" style="1" customWidth="1"/>
    <col min="12807" max="12807" width="6.109375" style="1" customWidth="1"/>
    <col min="12808" max="12808" width="3.33203125" style="1" customWidth="1"/>
    <col min="12809" max="12809" width="6.6640625" style="1" customWidth="1"/>
    <col min="12810" max="12810" width="3.44140625" style="1" customWidth="1"/>
    <col min="12811" max="12811" width="6.33203125" style="1" customWidth="1"/>
    <col min="12812" max="12812" width="3.44140625" style="1" customWidth="1"/>
    <col min="12813" max="12813" width="6.44140625" style="1" customWidth="1"/>
    <col min="12814" max="12814" width="3.33203125" style="1" customWidth="1"/>
    <col min="12815" max="12815" width="7" style="1" customWidth="1"/>
    <col min="12816" max="12816" width="3.5546875" style="1" customWidth="1"/>
    <col min="12817" max="12817" width="7" style="1" customWidth="1"/>
    <col min="12818" max="12818" width="3.44140625" style="1" customWidth="1"/>
    <col min="12819" max="12819" width="7" style="1" customWidth="1"/>
    <col min="12820" max="12820" width="3.5546875" style="1" customWidth="1"/>
    <col min="12821" max="12821" width="7" style="1" customWidth="1"/>
    <col min="12822" max="12822" width="3.44140625" style="1" customWidth="1"/>
    <col min="12823" max="12823" width="6.6640625" style="1" customWidth="1"/>
    <col min="12824" max="12824" width="3.44140625" style="1" customWidth="1"/>
    <col min="12825" max="12825" width="7.5546875" style="1" customWidth="1"/>
    <col min="12826" max="12826" width="3.44140625" style="1" customWidth="1"/>
    <col min="12827" max="12827" width="6.5546875" style="1" customWidth="1"/>
    <col min="12828" max="12828" width="3.44140625" style="1" customWidth="1"/>
    <col min="12829" max="12829" width="6" style="1" customWidth="1"/>
    <col min="12830" max="12830" width="3.5546875" style="1" customWidth="1"/>
    <col min="12831" max="12831" width="6.44140625" style="1" customWidth="1"/>
    <col min="12832" max="12832" width="3.44140625" style="1" customWidth="1"/>
    <col min="12833" max="12833" width="6.88671875" style="1" customWidth="1"/>
    <col min="12834" max="12834" width="3.88671875" style="1" customWidth="1"/>
    <col min="12835" max="13056" width="8.88671875" style="1"/>
    <col min="13057" max="13057" width="2.5546875" style="1" customWidth="1"/>
    <col min="13058" max="13058" width="18" style="1" customWidth="1"/>
    <col min="13059" max="13059" width="6.5546875" style="1" customWidth="1"/>
    <col min="13060" max="13060" width="4.109375" style="1" customWidth="1"/>
    <col min="13061" max="13061" width="6.44140625" style="1" customWidth="1"/>
    <col min="13062" max="13062" width="3.33203125" style="1" customWidth="1"/>
    <col min="13063" max="13063" width="6.109375" style="1" customWidth="1"/>
    <col min="13064" max="13064" width="3.33203125" style="1" customWidth="1"/>
    <col min="13065" max="13065" width="6.6640625" style="1" customWidth="1"/>
    <col min="13066" max="13066" width="3.44140625" style="1" customWidth="1"/>
    <col min="13067" max="13067" width="6.33203125" style="1" customWidth="1"/>
    <col min="13068" max="13068" width="3.44140625" style="1" customWidth="1"/>
    <col min="13069" max="13069" width="6.44140625" style="1" customWidth="1"/>
    <col min="13070" max="13070" width="3.33203125" style="1" customWidth="1"/>
    <col min="13071" max="13071" width="7" style="1" customWidth="1"/>
    <col min="13072" max="13072" width="3.5546875" style="1" customWidth="1"/>
    <col min="13073" max="13073" width="7" style="1" customWidth="1"/>
    <col min="13074" max="13074" width="3.44140625" style="1" customWidth="1"/>
    <col min="13075" max="13075" width="7" style="1" customWidth="1"/>
    <col min="13076" max="13076" width="3.5546875" style="1" customWidth="1"/>
    <col min="13077" max="13077" width="7" style="1" customWidth="1"/>
    <col min="13078" max="13078" width="3.44140625" style="1" customWidth="1"/>
    <col min="13079" max="13079" width="6.6640625" style="1" customWidth="1"/>
    <col min="13080" max="13080" width="3.44140625" style="1" customWidth="1"/>
    <col min="13081" max="13081" width="7.5546875" style="1" customWidth="1"/>
    <col min="13082" max="13082" width="3.44140625" style="1" customWidth="1"/>
    <col min="13083" max="13083" width="6.5546875" style="1" customWidth="1"/>
    <col min="13084" max="13084" width="3.44140625" style="1" customWidth="1"/>
    <col min="13085" max="13085" width="6" style="1" customWidth="1"/>
    <col min="13086" max="13086" width="3.5546875" style="1" customWidth="1"/>
    <col min="13087" max="13087" width="6.44140625" style="1" customWidth="1"/>
    <col min="13088" max="13088" width="3.44140625" style="1" customWidth="1"/>
    <col min="13089" max="13089" width="6.88671875" style="1" customWidth="1"/>
    <col min="13090" max="13090" width="3.88671875" style="1" customWidth="1"/>
    <col min="13091" max="13312" width="8.88671875" style="1"/>
    <col min="13313" max="13313" width="2.5546875" style="1" customWidth="1"/>
    <col min="13314" max="13314" width="18" style="1" customWidth="1"/>
    <col min="13315" max="13315" width="6.5546875" style="1" customWidth="1"/>
    <col min="13316" max="13316" width="4.109375" style="1" customWidth="1"/>
    <col min="13317" max="13317" width="6.44140625" style="1" customWidth="1"/>
    <col min="13318" max="13318" width="3.33203125" style="1" customWidth="1"/>
    <col min="13319" max="13319" width="6.109375" style="1" customWidth="1"/>
    <col min="13320" max="13320" width="3.33203125" style="1" customWidth="1"/>
    <col min="13321" max="13321" width="6.6640625" style="1" customWidth="1"/>
    <col min="13322" max="13322" width="3.44140625" style="1" customWidth="1"/>
    <col min="13323" max="13323" width="6.33203125" style="1" customWidth="1"/>
    <col min="13324" max="13324" width="3.44140625" style="1" customWidth="1"/>
    <col min="13325" max="13325" width="6.44140625" style="1" customWidth="1"/>
    <col min="13326" max="13326" width="3.33203125" style="1" customWidth="1"/>
    <col min="13327" max="13327" width="7" style="1" customWidth="1"/>
    <col min="13328" max="13328" width="3.5546875" style="1" customWidth="1"/>
    <col min="13329" max="13329" width="7" style="1" customWidth="1"/>
    <col min="13330" max="13330" width="3.44140625" style="1" customWidth="1"/>
    <col min="13331" max="13331" width="7" style="1" customWidth="1"/>
    <col min="13332" max="13332" width="3.5546875" style="1" customWidth="1"/>
    <col min="13333" max="13333" width="7" style="1" customWidth="1"/>
    <col min="13334" max="13334" width="3.44140625" style="1" customWidth="1"/>
    <col min="13335" max="13335" width="6.6640625" style="1" customWidth="1"/>
    <col min="13336" max="13336" width="3.44140625" style="1" customWidth="1"/>
    <col min="13337" max="13337" width="7.5546875" style="1" customWidth="1"/>
    <col min="13338" max="13338" width="3.44140625" style="1" customWidth="1"/>
    <col min="13339" max="13339" width="6.5546875" style="1" customWidth="1"/>
    <col min="13340" max="13340" width="3.44140625" style="1" customWidth="1"/>
    <col min="13341" max="13341" width="6" style="1" customWidth="1"/>
    <col min="13342" max="13342" width="3.5546875" style="1" customWidth="1"/>
    <col min="13343" max="13343" width="6.44140625" style="1" customWidth="1"/>
    <col min="13344" max="13344" width="3.44140625" style="1" customWidth="1"/>
    <col min="13345" max="13345" width="6.88671875" style="1" customWidth="1"/>
    <col min="13346" max="13346" width="3.88671875" style="1" customWidth="1"/>
    <col min="13347" max="13568" width="8.88671875" style="1"/>
    <col min="13569" max="13569" width="2.5546875" style="1" customWidth="1"/>
    <col min="13570" max="13570" width="18" style="1" customWidth="1"/>
    <col min="13571" max="13571" width="6.5546875" style="1" customWidth="1"/>
    <col min="13572" max="13572" width="4.109375" style="1" customWidth="1"/>
    <col min="13573" max="13573" width="6.44140625" style="1" customWidth="1"/>
    <col min="13574" max="13574" width="3.33203125" style="1" customWidth="1"/>
    <col min="13575" max="13575" width="6.109375" style="1" customWidth="1"/>
    <col min="13576" max="13576" width="3.33203125" style="1" customWidth="1"/>
    <col min="13577" max="13577" width="6.6640625" style="1" customWidth="1"/>
    <col min="13578" max="13578" width="3.44140625" style="1" customWidth="1"/>
    <col min="13579" max="13579" width="6.33203125" style="1" customWidth="1"/>
    <col min="13580" max="13580" width="3.44140625" style="1" customWidth="1"/>
    <col min="13581" max="13581" width="6.44140625" style="1" customWidth="1"/>
    <col min="13582" max="13582" width="3.33203125" style="1" customWidth="1"/>
    <col min="13583" max="13583" width="7" style="1" customWidth="1"/>
    <col min="13584" max="13584" width="3.5546875" style="1" customWidth="1"/>
    <col min="13585" max="13585" width="7" style="1" customWidth="1"/>
    <col min="13586" max="13586" width="3.44140625" style="1" customWidth="1"/>
    <col min="13587" max="13587" width="7" style="1" customWidth="1"/>
    <col min="13588" max="13588" width="3.5546875" style="1" customWidth="1"/>
    <col min="13589" max="13589" width="7" style="1" customWidth="1"/>
    <col min="13590" max="13590" width="3.44140625" style="1" customWidth="1"/>
    <col min="13591" max="13591" width="6.6640625" style="1" customWidth="1"/>
    <col min="13592" max="13592" width="3.44140625" style="1" customWidth="1"/>
    <col min="13593" max="13593" width="7.5546875" style="1" customWidth="1"/>
    <col min="13594" max="13594" width="3.44140625" style="1" customWidth="1"/>
    <col min="13595" max="13595" width="6.5546875" style="1" customWidth="1"/>
    <col min="13596" max="13596" width="3.44140625" style="1" customWidth="1"/>
    <col min="13597" max="13597" width="6" style="1" customWidth="1"/>
    <col min="13598" max="13598" width="3.5546875" style="1" customWidth="1"/>
    <col min="13599" max="13599" width="6.44140625" style="1" customWidth="1"/>
    <col min="13600" max="13600" width="3.44140625" style="1" customWidth="1"/>
    <col min="13601" max="13601" width="6.88671875" style="1" customWidth="1"/>
    <col min="13602" max="13602" width="3.88671875" style="1" customWidth="1"/>
    <col min="13603" max="13824" width="8.88671875" style="1"/>
    <col min="13825" max="13825" width="2.5546875" style="1" customWidth="1"/>
    <col min="13826" max="13826" width="18" style="1" customWidth="1"/>
    <col min="13827" max="13827" width="6.5546875" style="1" customWidth="1"/>
    <col min="13828" max="13828" width="4.109375" style="1" customWidth="1"/>
    <col min="13829" max="13829" width="6.44140625" style="1" customWidth="1"/>
    <col min="13830" max="13830" width="3.33203125" style="1" customWidth="1"/>
    <col min="13831" max="13831" width="6.109375" style="1" customWidth="1"/>
    <col min="13832" max="13832" width="3.33203125" style="1" customWidth="1"/>
    <col min="13833" max="13833" width="6.6640625" style="1" customWidth="1"/>
    <col min="13834" max="13834" width="3.44140625" style="1" customWidth="1"/>
    <col min="13835" max="13835" width="6.33203125" style="1" customWidth="1"/>
    <col min="13836" max="13836" width="3.44140625" style="1" customWidth="1"/>
    <col min="13837" max="13837" width="6.44140625" style="1" customWidth="1"/>
    <col min="13838" max="13838" width="3.33203125" style="1" customWidth="1"/>
    <col min="13839" max="13839" width="7" style="1" customWidth="1"/>
    <col min="13840" max="13840" width="3.5546875" style="1" customWidth="1"/>
    <col min="13841" max="13841" width="7" style="1" customWidth="1"/>
    <col min="13842" max="13842" width="3.44140625" style="1" customWidth="1"/>
    <col min="13843" max="13843" width="7" style="1" customWidth="1"/>
    <col min="13844" max="13844" width="3.5546875" style="1" customWidth="1"/>
    <col min="13845" max="13845" width="7" style="1" customWidth="1"/>
    <col min="13846" max="13846" width="3.44140625" style="1" customWidth="1"/>
    <col min="13847" max="13847" width="6.6640625" style="1" customWidth="1"/>
    <col min="13848" max="13848" width="3.44140625" style="1" customWidth="1"/>
    <col min="13849" max="13849" width="7.5546875" style="1" customWidth="1"/>
    <col min="13850" max="13850" width="3.44140625" style="1" customWidth="1"/>
    <col min="13851" max="13851" width="6.5546875" style="1" customWidth="1"/>
    <col min="13852" max="13852" width="3.44140625" style="1" customWidth="1"/>
    <col min="13853" max="13853" width="6" style="1" customWidth="1"/>
    <col min="13854" max="13854" width="3.5546875" style="1" customWidth="1"/>
    <col min="13855" max="13855" width="6.44140625" style="1" customWidth="1"/>
    <col min="13856" max="13856" width="3.44140625" style="1" customWidth="1"/>
    <col min="13857" max="13857" width="6.88671875" style="1" customWidth="1"/>
    <col min="13858" max="13858" width="3.88671875" style="1" customWidth="1"/>
    <col min="13859" max="14080" width="8.88671875" style="1"/>
    <col min="14081" max="14081" width="2.5546875" style="1" customWidth="1"/>
    <col min="14082" max="14082" width="18" style="1" customWidth="1"/>
    <col min="14083" max="14083" width="6.5546875" style="1" customWidth="1"/>
    <col min="14084" max="14084" width="4.109375" style="1" customWidth="1"/>
    <col min="14085" max="14085" width="6.44140625" style="1" customWidth="1"/>
    <col min="14086" max="14086" width="3.33203125" style="1" customWidth="1"/>
    <col min="14087" max="14087" width="6.109375" style="1" customWidth="1"/>
    <col min="14088" max="14088" width="3.33203125" style="1" customWidth="1"/>
    <col min="14089" max="14089" width="6.6640625" style="1" customWidth="1"/>
    <col min="14090" max="14090" width="3.44140625" style="1" customWidth="1"/>
    <col min="14091" max="14091" width="6.33203125" style="1" customWidth="1"/>
    <col min="14092" max="14092" width="3.44140625" style="1" customWidth="1"/>
    <col min="14093" max="14093" width="6.44140625" style="1" customWidth="1"/>
    <col min="14094" max="14094" width="3.33203125" style="1" customWidth="1"/>
    <col min="14095" max="14095" width="7" style="1" customWidth="1"/>
    <col min="14096" max="14096" width="3.5546875" style="1" customWidth="1"/>
    <col min="14097" max="14097" width="7" style="1" customWidth="1"/>
    <col min="14098" max="14098" width="3.44140625" style="1" customWidth="1"/>
    <col min="14099" max="14099" width="7" style="1" customWidth="1"/>
    <col min="14100" max="14100" width="3.5546875" style="1" customWidth="1"/>
    <col min="14101" max="14101" width="7" style="1" customWidth="1"/>
    <col min="14102" max="14102" width="3.44140625" style="1" customWidth="1"/>
    <col min="14103" max="14103" width="6.6640625" style="1" customWidth="1"/>
    <col min="14104" max="14104" width="3.44140625" style="1" customWidth="1"/>
    <col min="14105" max="14105" width="7.5546875" style="1" customWidth="1"/>
    <col min="14106" max="14106" width="3.44140625" style="1" customWidth="1"/>
    <col min="14107" max="14107" width="6.5546875" style="1" customWidth="1"/>
    <col min="14108" max="14108" width="3.44140625" style="1" customWidth="1"/>
    <col min="14109" max="14109" width="6" style="1" customWidth="1"/>
    <col min="14110" max="14110" width="3.5546875" style="1" customWidth="1"/>
    <col min="14111" max="14111" width="6.44140625" style="1" customWidth="1"/>
    <col min="14112" max="14112" width="3.44140625" style="1" customWidth="1"/>
    <col min="14113" max="14113" width="6.88671875" style="1" customWidth="1"/>
    <col min="14114" max="14114" width="3.88671875" style="1" customWidth="1"/>
    <col min="14115" max="14336" width="8.88671875" style="1"/>
    <col min="14337" max="14337" width="2.5546875" style="1" customWidth="1"/>
    <col min="14338" max="14338" width="18" style="1" customWidth="1"/>
    <col min="14339" max="14339" width="6.5546875" style="1" customWidth="1"/>
    <col min="14340" max="14340" width="4.109375" style="1" customWidth="1"/>
    <col min="14341" max="14341" width="6.44140625" style="1" customWidth="1"/>
    <col min="14342" max="14342" width="3.33203125" style="1" customWidth="1"/>
    <col min="14343" max="14343" width="6.109375" style="1" customWidth="1"/>
    <col min="14344" max="14344" width="3.33203125" style="1" customWidth="1"/>
    <col min="14345" max="14345" width="6.6640625" style="1" customWidth="1"/>
    <col min="14346" max="14346" width="3.44140625" style="1" customWidth="1"/>
    <col min="14347" max="14347" width="6.33203125" style="1" customWidth="1"/>
    <col min="14348" max="14348" width="3.44140625" style="1" customWidth="1"/>
    <col min="14349" max="14349" width="6.44140625" style="1" customWidth="1"/>
    <col min="14350" max="14350" width="3.33203125" style="1" customWidth="1"/>
    <col min="14351" max="14351" width="7" style="1" customWidth="1"/>
    <col min="14352" max="14352" width="3.5546875" style="1" customWidth="1"/>
    <col min="14353" max="14353" width="7" style="1" customWidth="1"/>
    <col min="14354" max="14354" width="3.44140625" style="1" customWidth="1"/>
    <col min="14355" max="14355" width="7" style="1" customWidth="1"/>
    <col min="14356" max="14356" width="3.5546875" style="1" customWidth="1"/>
    <col min="14357" max="14357" width="7" style="1" customWidth="1"/>
    <col min="14358" max="14358" width="3.44140625" style="1" customWidth="1"/>
    <col min="14359" max="14359" width="6.6640625" style="1" customWidth="1"/>
    <col min="14360" max="14360" width="3.44140625" style="1" customWidth="1"/>
    <col min="14361" max="14361" width="7.5546875" style="1" customWidth="1"/>
    <col min="14362" max="14362" width="3.44140625" style="1" customWidth="1"/>
    <col min="14363" max="14363" width="6.5546875" style="1" customWidth="1"/>
    <col min="14364" max="14364" width="3.44140625" style="1" customWidth="1"/>
    <col min="14365" max="14365" width="6" style="1" customWidth="1"/>
    <col min="14366" max="14366" width="3.5546875" style="1" customWidth="1"/>
    <col min="14367" max="14367" width="6.44140625" style="1" customWidth="1"/>
    <col min="14368" max="14368" width="3.44140625" style="1" customWidth="1"/>
    <col min="14369" max="14369" width="6.88671875" style="1" customWidth="1"/>
    <col min="14370" max="14370" width="3.88671875" style="1" customWidth="1"/>
    <col min="14371" max="14592" width="8.88671875" style="1"/>
    <col min="14593" max="14593" width="2.5546875" style="1" customWidth="1"/>
    <col min="14594" max="14594" width="18" style="1" customWidth="1"/>
    <col min="14595" max="14595" width="6.5546875" style="1" customWidth="1"/>
    <col min="14596" max="14596" width="4.109375" style="1" customWidth="1"/>
    <col min="14597" max="14597" width="6.44140625" style="1" customWidth="1"/>
    <col min="14598" max="14598" width="3.33203125" style="1" customWidth="1"/>
    <col min="14599" max="14599" width="6.109375" style="1" customWidth="1"/>
    <col min="14600" max="14600" width="3.33203125" style="1" customWidth="1"/>
    <col min="14601" max="14601" width="6.6640625" style="1" customWidth="1"/>
    <col min="14602" max="14602" width="3.44140625" style="1" customWidth="1"/>
    <col min="14603" max="14603" width="6.33203125" style="1" customWidth="1"/>
    <col min="14604" max="14604" width="3.44140625" style="1" customWidth="1"/>
    <col min="14605" max="14605" width="6.44140625" style="1" customWidth="1"/>
    <col min="14606" max="14606" width="3.33203125" style="1" customWidth="1"/>
    <col min="14607" max="14607" width="7" style="1" customWidth="1"/>
    <col min="14608" max="14608" width="3.5546875" style="1" customWidth="1"/>
    <col min="14609" max="14609" width="7" style="1" customWidth="1"/>
    <col min="14610" max="14610" width="3.44140625" style="1" customWidth="1"/>
    <col min="14611" max="14611" width="7" style="1" customWidth="1"/>
    <col min="14612" max="14612" width="3.5546875" style="1" customWidth="1"/>
    <col min="14613" max="14613" width="7" style="1" customWidth="1"/>
    <col min="14614" max="14614" width="3.44140625" style="1" customWidth="1"/>
    <col min="14615" max="14615" width="6.6640625" style="1" customWidth="1"/>
    <col min="14616" max="14616" width="3.44140625" style="1" customWidth="1"/>
    <col min="14617" max="14617" width="7.5546875" style="1" customWidth="1"/>
    <col min="14618" max="14618" width="3.44140625" style="1" customWidth="1"/>
    <col min="14619" max="14619" width="6.5546875" style="1" customWidth="1"/>
    <col min="14620" max="14620" width="3.44140625" style="1" customWidth="1"/>
    <col min="14621" max="14621" width="6" style="1" customWidth="1"/>
    <col min="14622" max="14622" width="3.5546875" style="1" customWidth="1"/>
    <col min="14623" max="14623" width="6.44140625" style="1" customWidth="1"/>
    <col min="14624" max="14624" width="3.44140625" style="1" customWidth="1"/>
    <col min="14625" max="14625" width="6.88671875" style="1" customWidth="1"/>
    <col min="14626" max="14626" width="3.88671875" style="1" customWidth="1"/>
    <col min="14627" max="14848" width="8.88671875" style="1"/>
    <col min="14849" max="14849" width="2.5546875" style="1" customWidth="1"/>
    <col min="14850" max="14850" width="18" style="1" customWidth="1"/>
    <col min="14851" max="14851" width="6.5546875" style="1" customWidth="1"/>
    <col min="14852" max="14852" width="4.109375" style="1" customWidth="1"/>
    <col min="14853" max="14853" width="6.44140625" style="1" customWidth="1"/>
    <col min="14854" max="14854" width="3.33203125" style="1" customWidth="1"/>
    <col min="14855" max="14855" width="6.109375" style="1" customWidth="1"/>
    <col min="14856" max="14856" width="3.33203125" style="1" customWidth="1"/>
    <col min="14857" max="14857" width="6.6640625" style="1" customWidth="1"/>
    <col min="14858" max="14858" width="3.44140625" style="1" customWidth="1"/>
    <col min="14859" max="14859" width="6.33203125" style="1" customWidth="1"/>
    <col min="14860" max="14860" width="3.44140625" style="1" customWidth="1"/>
    <col min="14861" max="14861" width="6.44140625" style="1" customWidth="1"/>
    <col min="14862" max="14862" width="3.33203125" style="1" customWidth="1"/>
    <col min="14863" max="14863" width="7" style="1" customWidth="1"/>
    <col min="14864" max="14864" width="3.5546875" style="1" customWidth="1"/>
    <col min="14865" max="14865" width="7" style="1" customWidth="1"/>
    <col min="14866" max="14866" width="3.44140625" style="1" customWidth="1"/>
    <col min="14867" max="14867" width="7" style="1" customWidth="1"/>
    <col min="14868" max="14868" width="3.5546875" style="1" customWidth="1"/>
    <col min="14869" max="14869" width="7" style="1" customWidth="1"/>
    <col min="14870" max="14870" width="3.44140625" style="1" customWidth="1"/>
    <col min="14871" max="14871" width="6.6640625" style="1" customWidth="1"/>
    <col min="14872" max="14872" width="3.44140625" style="1" customWidth="1"/>
    <col min="14873" max="14873" width="7.5546875" style="1" customWidth="1"/>
    <col min="14874" max="14874" width="3.44140625" style="1" customWidth="1"/>
    <col min="14875" max="14875" width="6.5546875" style="1" customWidth="1"/>
    <col min="14876" max="14876" width="3.44140625" style="1" customWidth="1"/>
    <col min="14877" max="14877" width="6" style="1" customWidth="1"/>
    <col min="14878" max="14878" width="3.5546875" style="1" customWidth="1"/>
    <col min="14879" max="14879" width="6.44140625" style="1" customWidth="1"/>
    <col min="14880" max="14880" width="3.44140625" style="1" customWidth="1"/>
    <col min="14881" max="14881" width="6.88671875" style="1" customWidth="1"/>
    <col min="14882" max="14882" width="3.88671875" style="1" customWidth="1"/>
    <col min="14883" max="15104" width="8.88671875" style="1"/>
    <col min="15105" max="15105" width="2.5546875" style="1" customWidth="1"/>
    <col min="15106" max="15106" width="18" style="1" customWidth="1"/>
    <col min="15107" max="15107" width="6.5546875" style="1" customWidth="1"/>
    <col min="15108" max="15108" width="4.109375" style="1" customWidth="1"/>
    <col min="15109" max="15109" width="6.44140625" style="1" customWidth="1"/>
    <col min="15110" max="15110" width="3.33203125" style="1" customWidth="1"/>
    <col min="15111" max="15111" width="6.109375" style="1" customWidth="1"/>
    <col min="15112" max="15112" width="3.33203125" style="1" customWidth="1"/>
    <col min="15113" max="15113" width="6.6640625" style="1" customWidth="1"/>
    <col min="15114" max="15114" width="3.44140625" style="1" customWidth="1"/>
    <col min="15115" max="15115" width="6.33203125" style="1" customWidth="1"/>
    <col min="15116" max="15116" width="3.44140625" style="1" customWidth="1"/>
    <col min="15117" max="15117" width="6.44140625" style="1" customWidth="1"/>
    <col min="15118" max="15118" width="3.33203125" style="1" customWidth="1"/>
    <col min="15119" max="15119" width="7" style="1" customWidth="1"/>
    <col min="15120" max="15120" width="3.5546875" style="1" customWidth="1"/>
    <col min="15121" max="15121" width="7" style="1" customWidth="1"/>
    <col min="15122" max="15122" width="3.44140625" style="1" customWidth="1"/>
    <col min="15123" max="15123" width="7" style="1" customWidth="1"/>
    <col min="15124" max="15124" width="3.5546875" style="1" customWidth="1"/>
    <col min="15125" max="15125" width="7" style="1" customWidth="1"/>
    <col min="15126" max="15126" width="3.44140625" style="1" customWidth="1"/>
    <col min="15127" max="15127" width="6.6640625" style="1" customWidth="1"/>
    <col min="15128" max="15128" width="3.44140625" style="1" customWidth="1"/>
    <col min="15129" max="15129" width="7.5546875" style="1" customWidth="1"/>
    <col min="15130" max="15130" width="3.44140625" style="1" customWidth="1"/>
    <col min="15131" max="15131" width="6.5546875" style="1" customWidth="1"/>
    <col min="15132" max="15132" width="3.44140625" style="1" customWidth="1"/>
    <col min="15133" max="15133" width="6" style="1" customWidth="1"/>
    <col min="15134" max="15134" width="3.5546875" style="1" customWidth="1"/>
    <col min="15135" max="15135" width="6.44140625" style="1" customWidth="1"/>
    <col min="15136" max="15136" width="3.44140625" style="1" customWidth="1"/>
    <col min="15137" max="15137" width="6.88671875" style="1" customWidth="1"/>
    <col min="15138" max="15138" width="3.88671875" style="1" customWidth="1"/>
    <col min="15139" max="15360" width="8.88671875" style="1"/>
    <col min="15361" max="15361" width="2.5546875" style="1" customWidth="1"/>
    <col min="15362" max="15362" width="18" style="1" customWidth="1"/>
    <col min="15363" max="15363" width="6.5546875" style="1" customWidth="1"/>
    <col min="15364" max="15364" width="4.109375" style="1" customWidth="1"/>
    <col min="15365" max="15365" width="6.44140625" style="1" customWidth="1"/>
    <col min="15366" max="15366" width="3.33203125" style="1" customWidth="1"/>
    <col min="15367" max="15367" width="6.109375" style="1" customWidth="1"/>
    <col min="15368" max="15368" width="3.33203125" style="1" customWidth="1"/>
    <col min="15369" max="15369" width="6.6640625" style="1" customWidth="1"/>
    <col min="15370" max="15370" width="3.44140625" style="1" customWidth="1"/>
    <col min="15371" max="15371" width="6.33203125" style="1" customWidth="1"/>
    <col min="15372" max="15372" width="3.44140625" style="1" customWidth="1"/>
    <col min="15373" max="15373" width="6.44140625" style="1" customWidth="1"/>
    <col min="15374" max="15374" width="3.33203125" style="1" customWidth="1"/>
    <col min="15375" max="15375" width="7" style="1" customWidth="1"/>
    <col min="15376" max="15376" width="3.5546875" style="1" customWidth="1"/>
    <col min="15377" max="15377" width="7" style="1" customWidth="1"/>
    <col min="15378" max="15378" width="3.44140625" style="1" customWidth="1"/>
    <col min="15379" max="15379" width="7" style="1" customWidth="1"/>
    <col min="15380" max="15380" width="3.5546875" style="1" customWidth="1"/>
    <col min="15381" max="15381" width="7" style="1" customWidth="1"/>
    <col min="15382" max="15382" width="3.44140625" style="1" customWidth="1"/>
    <col min="15383" max="15383" width="6.6640625" style="1" customWidth="1"/>
    <col min="15384" max="15384" width="3.44140625" style="1" customWidth="1"/>
    <col min="15385" max="15385" width="7.5546875" style="1" customWidth="1"/>
    <col min="15386" max="15386" width="3.44140625" style="1" customWidth="1"/>
    <col min="15387" max="15387" width="6.5546875" style="1" customWidth="1"/>
    <col min="15388" max="15388" width="3.44140625" style="1" customWidth="1"/>
    <col min="15389" max="15389" width="6" style="1" customWidth="1"/>
    <col min="15390" max="15390" width="3.5546875" style="1" customWidth="1"/>
    <col min="15391" max="15391" width="6.44140625" style="1" customWidth="1"/>
    <col min="15392" max="15392" width="3.44140625" style="1" customWidth="1"/>
    <col min="15393" max="15393" width="6.88671875" style="1" customWidth="1"/>
    <col min="15394" max="15394" width="3.88671875" style="1" customWidth="1"/>
    <col min="15395" max="15616" width="8.88671875" style="1"/>
    <col min="15617" max="15617" width="2.5546875" style="1" customWidth="1"/>
    <col min="15618" max="15618" width="18" style="1" customWidth="1"/>
    <col min="15619" max="15619" width="6.5546875" style="1" customWidth="1"/>
    <col min="15620" max="15620" width="4.109375" style="1" customWidth="1"/>
    <col min="15621" max="15621" width="6.44140625" style="1" customWidth="1"/>
    <col min="15622" max="15622" width="3.33203125" style="1" customWidth="1"/>
    <col min="15623" max="15623" width="6.109375" style="1" customWidth="1"/>
    <col min="15624" max="15624" width="3.33203125" style="1" customWidth="1"/>
    <col min="15625" max="15625" width="6.6640625" style="1" customWidth="1"/>
    <col min="15626" max="15626" width="3.44140625" style="1" customWidth="1"/>
    <col min="15627" max="15627" width="6.33203125" style="1" customWidth="1"/>
    <col min="15628" max="15628" width="3.44140625" style="1" customWidth="1"/>
    <col min="15629" max="15629" width="6.44140625" style="1" customWidth="1"/>
    <col min="15630" max="15630" width="3.33203125" style="1" customWidth="1"/>
    <col min="15631" max="15631" width="7" style="1" customWidth="1"/>
    <col min="15632" max="15632" width="3.5546875" style="1" customWidth="1"/>
    <col min="15633" max="15633" width="7" style="1" customWidth="1"/>
    <col min="15634" max="15634" width="3.44140625" style="1" customWidth="1"/>
    <col min="15635" max="15635" width="7" style="1" customWidth="1"/>
    <col min="15636" max="15636" width="3.5546875" style="1" customWidth="1"/>
    <col min="15637" max="15637" width="7" style="1" customWidth="1"/>
    <col min="15638" max="15638" width="3.44140625" style="1" customWidth="1"/>
    <col min="15639" max="15639" width="6.6640625" style="1" customWidth="1"/>
    <col min="15640" max="15640" width="3.44140625" style="1" customWidth="1"/>
    <col min="15641" max="15641" width="7.5546875" style="1" customWidth="1"/>
    <col min="15642" max="15642" width="3.44140625" style="1" customWidth="1"/>
    <col min="15643" max="15643" width="6.5546875" style="1" customWidth="1"/>
    <col min="15644" max="15644" width="3.44140625" style="1" customWidth="1"/>
    <col min="15645" max="15645" width="6" style="1" customWidth="1"/>
    <col min="15646" max="15646" width="3.5546875" style="1" customWidth="1"/>
    <col min="15647" max="15647" width="6.44140625" style="1" customWidth="1"/>
    <col min="15648" max="15648" width="3.44140625" style="1" customWidth="1"/>
    <col min="15649" max="15649" width="6.88671875" style="1" customWidth="1"/>
    <col min="15650" max="15650" width="3.88671875" style="1" customWidth="1"/>
    <col min="15651" max="15872" width="8.88671875" style="1"/>
    <col min="15873" max="15873" width="2.5546875" style="1" customWidth="1"/>
    <col min="15874" max="15874" width="18" style="1" customWidth="1"/>
    <col min="15875" max="15875" width="6.5546875" style="1" customWidth="1"/>
    <col min="15876" max="15876" width="4.109375" style="1" customWidth="1"/>
    <col min="15877" max="15877" width="6.44140625" style="1" customWidth="1"/>
    <col min="15878" max="15878" width="3.33203125" style="1" customWidth="1"/>
    <col min="15879" max="15879" width="6.109375" style="1" customWidth="1"/>
    <col min="15880" max="15880" width="3.33203125" style="1" customWidth="1"/>
    <col min="15881" max="15881" width="6.6640625" style="1" customWidth="1"/>
    <col min="15882" max="15882" width="3.44140625" style="1" customWidth="1"/>
    <col min="15883" max="15883" width="6.33203125" style="1" customWidth="1"/>
    <col min="15884" max="15884" width="3.44140625" style="1" customWidth="1"/>
    <col min="15885" max="15885" width="6.44140625" style="1" customWidth="1"/>
    <col min="15886" max="15886" width="3.33203125" style="1" customWidth="1"/>
    <col min="15887" max="15887" width="7" style="1" customWidth="1"/>
    <col min="15888" max="15888" width="3.5546875" style="1" customWidth="1"/>
    <col min="15889" max="15889" width="7" style="1" customWidth="1"/>
    <col min="15890" max="15890" width="3.44140625" style="1" customWidth="1"/>
    <col min="15891" max="15891" width="7" style="1" customWidth="1"/>
    <col min="15892" max="15892" width="3.5546875" style="1" customWidth="1"/>
    <col min="15893" max="15893" width="7" style="1" customWidth="1"/>
    <col min="15894" max="15894" width="3.44140625" style="1" customWidth="1"/>
    <col min="15895" max="15895" width="6.6640625" style="1" customWidth="1"/>
    <col min="15896" max="15896" width="3.44140625" style="1" customWidth="1"/>
    <col min="15897" max="15897" width="7.5546875" style="1" customWidth="1"/>
    <col min="15898" max="15898" width="3.44140625" style="1" customWidth="1"/>
    <col min="15899" max="15899" width="6.5546875" style="1" customWidth="1"/>
    <col min="15900" max="15900" width="3.44140625" style="1" customWidth="1"/>
    <col min="15901" max="15901" width="6" style="1" customWidth="1"/>
    <col min="15902" max="15902" width="3.5546875" style="1" customWidth="1"/>
    <col min="15903" max="15903" width="6.44140625" style="1" customWidth="1"/>
    <col min="15904" max="15904" width="3.44140625" style="1" customWidth="1"/>
    <col min="15905" max="15905" width="6.88671875" style="1" customWidth="1"/>
    <col min="15906" max="15906" width="3.88671875" style="1" customWidth="1"/>
    <col min="15907" max="16128" width="8.88671875" style="1"/>
    <col min="16129" max="16129" width="2.5546875" style="1" customWidth="1"/>
    <col min="16130" max="16130" width="18" style="1" customWidth="1"/>
    <col min="16131" max="16131" width="6.5546875" style="1" customWidth="1"/>
    <col min="16132" max="16132" width="4.109375" style="1" customWidth="1"/>
    <col min="16133" max="16133" width="6.44140625" style="1" customWidth="1"/>
    <col min="16134" max="16134" width="3.33203125" style="1" customWidth="1"/>
    <col min="16135" max="16135" width="6.109375" style="1" customWidth="1"/>
    <col min="16136" max="16136" width="3.33203125" style="1" customWidth="1"/>
    <col min="16137" max="16137" width="6.6640625" style="1" customWidth="1"/>
    <col min="16138" max="16138" width="3.44140625" style="1" customWidth="1"/>
    <col min="16139" max="16139" width="6.33203125" style="1" customWidth="1"/>
    <col min="16140" max="16140" width="3.44140625" style="1" customWidth="1"/>
    <col min="16141" max="16141" width="6.44140625" style="1" customWidth="1"/>
    <col min="16142" max="16142" width="3.33203125" style="1" customWidth="1"/>
    <col min="16143" max="16143" width="7" style="1" customWidth="1"/>
    <col min="16144" max="16144" width="3.5546875" style="1" customWidth="1"/>
    <col min="16145" max="16145" width="7" style="1" customWidth="1"/>
    <col min="16146" max="16146" width="3.44140625" style="1" customWidth="1"/>
    <col min="16147" max="16147" width="7" style="1" customWidth="1"/>
    <col min="16148" max="16148" width="3.5546875" style="1" customWidth="1"/>
    <col min="16149" max="16149" width="7" style="1" customWidth="1"/>
    <col min="16150" max="16150" width="3.44140625" style="1" customWidth="1"/>
    <col min="16151" max="16151" width="6.6640625" style="1" customWidth="1"/>
    <col min="16152" max="16152" width="3.44140625" style="1" customWidth="1"/>
    <col min="16153" max="16153" width="7.5546875" style="1" customWidth="1"/>
    <col min="16154" max="16154" width="3.44140625" style="1" customWidth="1"/>
    <col min="16155" max="16155" width="6.5546875" style="1" customWidth="1"/>
    <col min="16156" max="16156" width="3.44140625" style="1" customWidth="1"/>
    <col min="16157" max="16157" width="6" style="1" customWidth="1"/>
    <col min="16158" max="16158" width="3.5546875" style="1" customWidth="1"/>
    <col min="16159" max="16159" width="6.44140625" style="1" customWidth="1"/>
    <col min="16160" max="16160" width="3.44140625" style="1" customWidth="1"/>
    <col min="16161" max="16161" width="6.88671875" style="1" customWidth="1"/>
    <col min="16162" max="16162" width="3.88671875" style="1" customWidth="1"/>
    <col min="16163" max="16384" width="8.88671875" style="1"/>
  </cols>
  <sheetData>
    <row r="1" spans="2:44" hidden="1" x14ac:dyDescent="0.25">
      <c r="AR1" s="3"/>
    </row>
    <row r="2" spans="2:44" s="8" customFormat="1" ht="3"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4"/>
      <c r="AK2" s="5"/>
      <c r="AL2" s="4"/>
      <c r="AM2" s="5"/>
      <c r="AN2" s="4"/>
      <c r="AO2" s="5"/>
      <c r="AP2" s="4"/>
      <c r="AQ2" s="4"/>
      <c r="AR2" s="175"/>
    </row>
    <row r="3" spans="2:44" s="14" customFormat="1" ht="19.2" x14ac:dyDescent="0.35">
      <c r="B3" s="9" t="s">
        <v>0</v>
      </c>
      <c r="C3" s="9"/>
      <c r="D3" s="10"/>
      <c r="E3" s="10"/>
      <c r="F3" s="11"/>
      <c r="G3" s="10"/>
      <c r="H3" s="10"/>
      <c r="I3" s="10"/>
      <c r="J3" s="12"/>
      <c r="K3" s="10"/>
      <c r="L3" s="13"/>
      <c r="M3" s="10"/>
      <c r="N3" s="12"/>
      <c r="O3" s="10"/>
      <c r="P3" s="10"/>
      <c r="Q3" s="10"/>
      <c r="R3" s="12"/>
      <c r="S3" s="10"/>
      <c r="T3" s="13"/>
      <c r="U3" s="10"/>
      <c r="V3" s="12"/>
      <c r="W3" s="10"/>
      <c r="X3" s="12"/>
      <c r="Y3" s="10"/>
      <c r="Z3" s="12"/>
      <c r="AA3" s="10"/>
      <c r="AB3" s="10"/>
      <c r="AC3" s="10"/>
      <c r="AD3" s="10"/>
      <c r="AE3" s="10"/>
      <c r="AF3" s="12"/>
      <c r="AG3" s="10"/>
      <c r="AH3" s="12"/>
      <c r="AI3" s="10"/>
      <c r="AJ3" s="12"/>
      <c r="AK3" s="10"/>
      <c r="AL3" s="12"/>
      <c r="AM3" s="10"/>
      <c r="AN3" s="12"/>
      <c r="AO3" s="10"/>
      <c r="AP3" s="12"/>
      <c r="AQ3" s="12"/>
      <c r="AR3" s="176"/>
    </row>
    <row r="4" spans="2:44" s="14" customFormat="1" ht="3" customHeight="1" x14ac:dyDescent="0.25">
      <c r="B4" s="15"/>
      <c r="C4" s="15"/>
      <c r="D4" s="10"/>
      <c r="E4" s="10"/>
      <c r="F4" s="11"/>
      <c r="G4" s="10"/>
      <c r="H4" s="10"/>
      <c r="I4" s="10"/>
      <c r="J4" s="12"/>
      <c r="K4" s="10"/>
      <c r="L4" s="13"/>
      <c r="M4" s="10"/>
      <c r="N4" s="12"/>
      <c r="O4" s="10"/>
      <c r="P4" s="10"/>
      <c r="Q4" s="10"/>
      <c r="R4" s="12"/>
      <c r="S4" s="10"/>
      <c r="T4" s="13"/>
      <c r="U4" s="10"/>
      <c r="V4" s="12"/>
      <c r="W4" s="10"/>
      <c r="X4" s="12"/>
      <c r="Y4" s="10"/>
      <c r="Z4" s="12"/>
      <c r="AA4" s="10"/>
      <c r="AB4" s="10"/>
      <c r="AC4" s="10"/>
      <c r="AD4" s="10"/>
      <c r="AE4" s="10"/>
      <c r="AF4" s="12"/>
      <c r="AG4" s="10"/>
      <c r="AH4" s="12"/>
      <c r="AI4" s="10"/>
      <c r="AJ4" s="12"/>
      <c r="AK4" s="10"/>
      <c r="AL4" s="12"/>
      <c r="AM4" s="10"/>
      <c r="AN4" s="12"/>
      <c r="AO4" s="10"/>
      <c r="AP4" s="12"/>
      <c r="AQ4" s="12"/>
      <c r="AR4" s="176"/>
    </row>
    <row r="5" spans="2:44" s="14" customFormat="1" ht="16.8" x14ac:dyDescent="0.3">
      <c r="B5" s="16" t="s">
        <v>95</v>
      </c>
      <c r="C5" s="16"/>
      <c r="D5" s="10"/>
      <c r="E5" s="10"/>
      <c r="F5" s="11"/>
      <c r="G5" s="10"/>
      <c r="H5" s="17"/>
      <c r="I5" s="10"/>
      <c r="J5" s="12"/>
      <c r="K5" s="18"/>
      <c r="L5" s="19"/>
      <c r="M5" s="20"/>
      <c r="N5" s="19"/>
      <c r="O5" s="19"/>
      <c r="P5" s="17"/>
      <c r="Q5" s="10"/>
      <c r="R5" s="12"/>
      <c r="S5" s="18"/>
      <c r="T5" s="19"/>
      <c r="U5" s="12"/>
      <c r="V5" s="19"/>
      <c r="W5" s="12"/>
      <c r="X5" s="21" t="s">
        <v>135</v>
      </c>
      <c r="Y5" s="22"/>
      <c r="Z5" s="20"/>
      <c r="AA5" s="19"/>
      <c r="AB5" s="19"/>
      <c r="AC5" s="19"/>
      <c r="AD5" s="19"/>
      <c r="AE5" s="19"/>
      <c r="AF5" s="23"/>
      <c r="AG5" s="23"/>
      <c r="AH5" s="23"/>
      <c r="AI5" s="23"/>
      <c r="AJ5" s="23"/>
      <c r="AK5" s="23"/>
      <c r="AL5" s="23"/>
      <c r="AM5" s="23"/>
      <c r="AN5" s="23"/>
      <c r="AO5" s="23"/>
      <c r="AP5" s="23"/>
      <c r="AQ5" s="23"/>
      <c r="AR5" s="177"/>
    </row>
    <row r="6" spans="2:44" s="14" customFormat="1" ht="2.4" customHeight="1" x14ac:dyDescent="0.3">
      <c r="B6" s="16"/>
      <c r="C6" s="16"/>
      <c r="D6" s="10"/>
      <c r="E6" s="10"/>
      <c r="F6" s="11"/>
      <c r="G6" s="10"/>
      <c r="H6" s="17"/>
      <c r="I6" s="10"/>
      <c r="J6" s="12"/>
      <c r="K6" s="18"/>
      <c r="L6" s="19"/>
      <c r="M6" s="20"/>
      <c r="N6" s="19"/>
      <c r="O6" s="19"/>
      <c r="P6" s="17"/>
      <c r="Q6" s="10"/>
      <c r="R6" s="12"/>
      <c r="S6" s="18"/>
      <c r="T6" s="19"/>
      <c r="U6" s="12"/>
      <c r="V6" s="19"/>
      <c r="W6" s="21"/>
      <c r="X6" s="20"/>
      <c r="Y6" s="22"/>
      <c r="Z6" s="20"/>
      <c r="AA6" s="19"/>
      <c r="AB6" s="19"/>
      <c r="AC6" s="19"/>
      <c r="AD6" s="19"/>
      <c r="AE6" s="19"/>
      <c r="AF6" s="23"/>
      <c r="AG6" s="23"/>
      <c r="AH6" s="23"/>
      <c r="AI6" s="23"/>
      <c r="AJ6" s="23"/>
      <c r="AK6" s="23"/>
      <c r="AL6" s="23"/>
      <c r="AM6" s="23"/>
      <c r="AN6" s="23"/>
      <c r="AO6" s="23"/>
      <c r="AP6" s="23"/>
      <c r="AQ6" s="23"/>
      <c r="AR6" s="177"/>
    </row>
    <row r="7" spans="2:44" s="8" customFormat="1" ht="15.75" customHeight="1" x14ac:dyDescent="0.3">
      <c r="B7" s="24"/>
      <c r="C7" s="24"/>
      <c r="D7" s="5"/>
      <c r="E7" s="5"/>
      <c r="F7" s="6"/>
      <c r="G7" s="5"/>
      <c r="H7" s="25" t="s">
        <v>1</v>
      </c>
      <c r="I7" s="5"/>
      <c r="J7" s="4"/>
      <c r="K7" s="26"/>
      <c r="L7" s="27"/>
      <c r="M7" s="28"/>
      <c r="N7" s="27"/>
      <c r="O7" s="27"/>
      <c r="P7" s="29"/>
      <c r="Q7" s="5"/>
      <c r="R7" s="12"/>
      <c r="S7" s="12"/>
      <c r="T7" s="12"/>
      <c r="U7" s="12"/>
      <c r="V7" s="12"/>
      <c r="W7" s="12"/>
      <c r="X7" s="12"/>
      <c r="Y7" s="12"/>
      <c r="Z7" s="219" t="s">
        <v>9</v>
      </c>
      <c r="AA7" s="220"/>
      <c r="AB7" s="220"/>
      <c r="AC7" s="220"/>
      <c r="AD7" s="221"/>
      <c r="AE7" s="27"/>
      <c r="AF7" s="30"/>
      <c r="AG7" s="30"/>
      <c r="AH7" s="30"/>
      <c r="AI7" s="30"/>
      <c r="AJ7" s="30"/>
      <c r="AK7" s="30"/>
      <c r="AL7" s="30"/>
      <c r="AM7" s="30"/>
      <c r="AN7" s="30"/>
      <c r="AO7" s="30"/>
      <c r="AP7" s="30"/>
      <c r="AQ7" s="30"/>
      <c r="AR7" s="178"/>
    </row>
    <row r="8" spans="2:44" s="14" customFormat="1" ht="6" customHeight="1" thickBot="1" x14ac:dyDescent="0.35">
      <c r="B8" s="16"/>
      <c r="C8" s="16"/>
      <c r="D8" s="10"/>
      <c r="E8" s="10"/>
      <c r="F8" s="11"/>
      <c r="G8" s="10"/>
      <c r="H8" s="17"/>
      <c r="I8" s="10"/>
      <c r="J8" s="12"/>
      <c r="K8" s="18"/>
      <c r="L8" s="19"/>
      <c r="M8" s="20"/>
      <c r="N8" s="19"/>
      <c r="O8" s="19"/>
      <c r="P8" s="17"/>
      <c r="Q8" s="10"/>
      <c r="R8" s="12"/>
      <c r="S8" s="18"/>
      <c r="T8" s="19"/>
      <c r="U8" s="12"/>
      <c r="V8" s="19"/>
      <c r="W8" s="21"/>
      <c r="X8" s="20"/>
      <c r="Y8" s="22"/>
      <c r="Z8" s="20"/>
      <c r="AA8" s="19"/>
      <c r="AB8" s="19"/>
      <c r="AC8" s="19"/>
      <c r="AD8" s="19"/>
      <c r="AE8" s="19"/>
      <c r="AF8" s="23"/>
      <c r="AG8" s="23"/>
      <c r="AH8" s="23"/>
      <c r="AI8" s="23"/>
      <c r="AJ8" s="23"/>
      <c r="AK8" s="23"/>
      <c r="AL8" s="23"/>
      <c r="AM8" s="23"/>
      <c r="AN8" s="23"/>
      <c r="AO8" s="23"/>
      <c r="AP8" s="23"/>
      <c r="AQ8" s="23"/>
      <c r="AR8" s="177"/>
    </row>
    <row r="9" spans="2:44" s="14" customFormat="1" ht="12.75" customHeight="1" x14ac:dyDescent="0.3">
      <c r="B9" s="16"/>
      <c r="C9" s="16"/>
      <c r="D9" s="10"/>
      <c r="E9" s="10"/>
      <c r="F9" s="11"/>
      <c r="G9" s="10"/>
      <c r="H9" s="31"/>
      <c r="I9" s="32"/>
      <c r="J9" s="32"/>
      <c r="K9" s="32"/>
      <c r="L9" s="32"/>
      <c r="M9" s="32"/>
      <c r="N9" s="32"/>
      <c r="O9" s="33"/>
      <c r="P9" s="33"/>
      <c r="Q9" s="33"/>
      <c r="R9" s="34"/>
      <c r="S9" s="35"/>
      <c r="T9" s="35"/>
      <c r="U9" s="36"/>
      <c r="V9" s="37"/>
      <c r="W9" s="38"/>
      <c r="X9" s="39"/>
      <c r="Y9" s="40"/>
      <c r="Z9" s="39"/>
      <c r="AA9" s="37"/>
      <c r="AB9" s="37"/>
      <c r="AC9" s="37"/>
      <c r="AD9" s="37"/>
      <c r="AE9" s="37"/>
      <c r="AF9" s="41"/>
      <c r="AG9" s="23"/>
      <c r="AH9" s="23"/>
      <c r="AI9" s="23"/>
      <c r="AJ9" s="23"/>
      <c r="AK9" s="23"/>
      <c r="AL9" s="23"/>
      <c r="AM9" s="23"/>
      <c r="AN9" s="23"/>
      <c r="AO9" s="23"/>
      <c r="AP9" s="23"/>
      <c r="AQ9" s="23"/>
      <c r="AR9" s="177"/>
    </row>
    <row r="10" spans="2:44" s="14" customFormat="1" ht="12.75" customHeight="1" x14ac:dyDescent="0.3">
      <c r="B10" s="16"/>
      <c r="C10" s="16"/>
      <c r="D10" s="10"/>
      <c r="E10" s="10"/>
      <c r="F10" s="11"/>
      <c r="G10" s="10"/>
      <c r="H10" s="42"/>
      <c r="I10" s="43"/>
      <c r="J10" s="43"/>
      <c r="K10" s="43"/>
      <c r="L10" s="43"/>
      <c r="M10" s="43"/>
      <c r="N10" s="43"/>
      <c r="O10" s="44"/>
      <c r="P10" s="44"/>
      <c r="Q10" s="44"/>
      <c r="R10" s="45"/>
      <c r="S10" s="46"/>
      <c r="T10" s="47"/>
      <c r="U10" s="48"/>
      <c r="V10" s="49"/>
      <c r="W10" s="50"/>
      <c r="X10" s="51"/>
      <c r="Y10" s="52"/>
      <c r="Z10" s="51"/>
      <c r="AA10" s="49"/>
      <c r="AB10" s="49"/>
      <c r="AC10" s="49"/>
      <c r="AD10" s="49"/>
      <c r="AE10" s="49"/>
      <c r="AF10" s="53"/>
      <c r="AG10" s="23"/>
      <c r="AH10" s="23"/>
      <c r="AI10" s="23"/>
      <c r="AJ10" s="23"/>
      <c r="AK10" s="23"/>
      <c r="AL10" s="23"/>
      <c r="AM10" s="23"/>
      <c r="AN10" s="23"/>
      <c r="AO10" s="23"/>
      <c r="AP10" s="23"/>
      <c r="AQ10" s="23"/>
      <c r="AR10" s="177"/>
    </row>
    <row r="11" spans="2:44" s="14" customFormat="1" ht="12.75" customHeight="1" x14ac:dyDescent="0.3">
      <c r="B11" s="16"/>
      <c r="C11" s="16"/>
      <c r="D11" s="10"/>
      <c r="E11" s="10"/>
      <c r="F11" s="11"/>
      <c r="G11" s="10"/>
      <c r="H11" s="42"/>
      <c r="I11" s="43"/>
      <c r="J11" s="43"/>
      <c r="K11" s="43"/>
      <c r="L11" s="43"/>
      <c r="M11" s="43"/>
      <c r="N11" s="43"/>
      <c r="O11" s="44"/>
      <c r="P11" s="44"/>
      <c r="Q11" s="44"/>
      <c r="R11" s="45"/>
      <c r="S11" s="46"/>
      <c r="T11" s="47"/>
      <c r="U11" s="48"/>
      <c r="V11" s="49"/>
      <c r="W11" s="50"/>
      <c r="X11" s="51"/>
      <c r="Y11" s="52"/>
      <c r="Z11" s="51"/>
      <c r="AA11" s="49"/>
      <c r="AB11" s="49"/>
      <c r="AC11" s="49"/>
      <c r="AD11" s="49"/>
      <c r="AE11" s="49"/>
      <c r="AF11" s="53"/>
      <c r="AG11" s="23"/>
      <c r="AH11" s="23"/>
      <c r="AI11" s="23"/>
      <c r="AJ11" s="23"/>
      <c r="AK11" s="23"/>
      <c r="AL11" s="23"/>
      <c r="AM11" s="23"/>
      <c r="AN11" s="23"/>
      <c r="AO11" s="23"/>
      <c r="AP11" s="23"/>
      <c r="AQ11" s="23"/>
      <c r="AR11" s="177"/>
    </row>
    <row r="12" spans="2:44" s="14" customFormat="1" ht="12.75" customHeight="1" x14ac:dyDescent="0.3">
      <c r="B12" s="16"/>
      <c r="C12" s="16"/>
      <c r="D12" s="10"/>
      <c r="E12" s="10"/>
      <c r="F12" s="11"/>
      <c r="G12" s="10"/>
      <c r="H12" s="42"/>
      <c r="I12" s="44"/>
      <c r="J12" s="54"/>
      <c r="K12" s="44"/>
      <c r="L12" s="44"/>
      <c r="M12" s="43"/>
      <c r="N12" s="43"/>
      <c r="O12" s="44"/>
      <c r="P12" s="44"/>
      <c r="Q12" s="44"/>
      <c r="R12" s="45"/>
      <c r="S12" s="46"/>
      <c r="T12" s="47"/>
      <c r="U12" s="48"/>
      <c r="V12" s="49"/>
      <c r="W12" s="50"/>
      <c r="X12" s="51"/>
      <c r="Y12" s="52"/>
      <c r="Z12" s="51"/>
      <c r="AA12" s="49"/>
      <c r="AB12" s="49"/>
      <c r="AC12" s="49"/>
      <c r="AD12" s="49"/>
      <c r="AE12" s="49"/>
      <c r="AF12" s="53"/>
      <c r="AG12" s="23"/>
      <c r="AH12" s="23"/>
      <c r="AI12" s="23"/>
      <c r="AJ12" s="23"/>
      <c r="AK12" s="23"/>
      <c r="AL12" s="23"/>
      <c r="AM12" s="23"/>
      <c r="AN12" s="23"/>
      <c r="AO12" s="23"/>
      <c r="AP12" s="23"/>
      <c r="AQ12" s="23"/>
      <c r="AR12" s="177"/>
    </row>
    <row r="13" spans="2:44" s="14" customFormat="1" ht="12.75" customHeight="1" x14ac:dyDescent="0.3">
      <c r="B13" s="16"/>
      <c r="C13" s="16"/>
      <c r="D13" s="10"/>
      <c r="E13" s="10"/>
      <c r="F13" s="11"/>
      <c r="G13" s="10"/>
      <c r="H13" s="42"/>
      <c r="I13" s="43"/>
      <c r="J13" s="43"/>
      <c r="K13" s="43"/>
      <c r="L13" s="43"/>
      <c r="M13" s="43"/>
      <c r="N13" s="43"/>
      <c r="O13" s="44"/>
      <c r="P13" s="44"/>
      <c r="Q13" s="44"/>
      <c r="R13" s="45"/>
      <c r="S13" s="46"/>
      <c r="T13" s="47"/>
      <c r="U13" s="48"/>
      <c r="V13" s="49"/>
      <c r="W13" s="50"/>
      <c r="X13" s="51"/>
      <c r="Y13" s="52"/>
      <c r="Z13" s="51"/>
      <c r="AA13" s="49"/>
      <c r="AB13" s="49"/>
      <c r="AC13" s="49"/>
      <c r="AD13" s="49"/>
      <c r="AE13" s="49"/>
      <c r="AF13" s="53"/>
      <c r="AG13" s="23"/>
      <c r="AH13" s="23"/>
      <c r="AI13" s="23"/>
      <c r="AJ13" s="23"/>
      <c r="AK13" s="23"/>
      <c r="AL13" s="23"/>
      <c r="AM13" s="23"/>
      <c r="AN13" s="23"/>
      <c r="AO13" s="23"/>
      <c r="AP13" s="23"/>
      <c r="AQ13" s="23"/>
      <c r="AR13" s="177"/>
    </row>
    <row r="14" spans="2:44" s="14" customFormat="1" ht="12.75" customHeight="1" x14ac:dyDescent="0.3">
      <c r="B14" s="16"/>
      <c r="C14" s="16"/>
      <c r="D14" s="10"/>
      <c r="E14" s="10"/>
      <c r="F14" s="11"/>
      <c r="G14" s="10"/>
      <c r="H14" s="42"/>
      <c r="I14" s="43"/>
      <c r="J14" s="43"/>
      <c r="K14" s="43"/>
      <c r="L14" s="43"/>
      <c r="M14" s="43"/>
      <c r="N14" s="43"/>
      <c r="O14" s="44"/>
      <c r="P14" s="44"/>
      <c r="Q14" s="44"/>
      <c r="R14" s="45"/>
      <c r="S14" s="46"/>
      <c r="T14" s="47"/>
      <c r="U14" s="48"/>
      <c r="V14" s="49"/>
      <c r="W14" s="50"/>
      <c r="X14" s="51"/>
      <c r="Y14" s="52"/>
      <c r="Z14" s="51"/>
      <c r="AA14" s="49"/>
      <c r="AB14" s="49"/>
      <c r="AC14" s="49"/>
      <c r="AD14" s="49"/>
      <c r="AE14" s="49"/>
      <c r="AF14" s="53"/>
      <c r="AG14" s="23"/>
      <c r="AH14" s="23"/>
      <c r="AI14" s="23"/>
      <c r="AJ14" s="23"/>
      <c r="AK14" s="23"/>
      <c r="AL14" s="23"/>
      <c r="AM14" s="23"/>
      <c r="AN14" s="23"/>
      <c r="AO14" s="23"/>
      <c r="AP14" s="23"/>
      <c r="AQ14" s="23"/>
      <c r="AR14" s="177"/>
    </row>
    <row r="15" spans="2:44" s="14" customFormat="1" ht="12.75" customHeight="1" x14ac:dyDescent="0.3">
      <c r="B15" s="16"/>
      <c r="C15" s="16"/>
      <c r="D15" s="10"/>
      <c r="E15" s="10"/>
      <c r="F15" s="11"/>
      <c r="G15" s="10"/>
      <c r="H15" s="42"/>
      <c r="I15" s="43"/>
      <c r="J15" s="43"/>
      <c r="K15" s="43"/>
      <c r="L15" s="43"/>
      <c r="M15" s="43"/>
      <c r="N15" s="43"/>
      <c r="O15" s="44"/>
      <c r="P15" s="44"/>
      <c r="Q15" s="44"/>
      <c r="R15" s="45"/>
      <c r="S15" s="46"/>
      <c r="T15" s="47"/>
      <c r="U15" s="48"/>
      <c r="V15" s="49"/>
      <c r="W15" s="50"/>
      <c r="X15" s="51"/>
      <c r="Y15" s="52"/>
      <c r="Z15" s="51"/>
      <c r="AA15" s="49"/>
      <c r="AB15" s="49"/>
      <c r="AC15" s="49"/>
      <c r="AD15" s="49"/>
      <c r="AE15" s="49"/>
      <c r="AF15" s="53"/>
      <c r="AG15" s="23"/>
      <c r="AH15" s="23"/>
      <c r="AI15" s="23"/>
      <c r="AJ15" s="23"/>
      <c r="AK15" s="23"/>
      <c r="AL15" s="23"/>
      <c r="AM15" s="23"/>
      <c r="AN15" s="23"/>
      <c r="AO15" s="23"/>
      <c r="AP15" s="23"/>
      <c r="AQ15" s="23"/>
      <c r="AR15" s="177"/>
    </row>
    <row r="16" spans="2:44" s="14" customFormat="1" ht="12.75" customHeight="1" x14ac:dyDescent="0.3">
      <c r="B16" s="16"/>
      <c r="C16" s="16"/>
      <c r="D16" s="10"/>
      <c r="E16" s="10"/>
      <c r="F16" s="11"/>
      <c r="G16" s="10"/>
      <c r="H16" s="42"/>
      <c r="I16" s="43"/>
      <c r="J16" s="43"/>
      <c r="K16" s="43"/>
      <c r="L16" s="43"/>
      <c r="M16" s="43"/>
      <c r="N16" s="43"/>
      <c r="O16" s="44"/>
      <c r="P16" s="44"/>
      <c r="Q16" s="44"/>
      <c r="R16" s="45"/>
      <c r="S16" s="46"/>
      <c r="T16" s="47"/>
      <c r="U16" s="48"/>
      <c r="V16" s="49"/>
      <c r="W16" s="50"/>
      <c r="X16" s="51"/>
      <c r="Y16" s="52"/>
      <c r="Z16" s="51"/>
      <c r="AA16" s="49"/>
      <c r="AB16" s="49"/>
      <c r="AC16" s="49"/>
      <c r="AD16" s="49"/>
      <c r="AE16" s="49"/>
      <c r="AF16" s="53"/>
      <c r="AG16" s="23"/>
      <c r="AH16" s="23"/>
      <c r="AI16" s="23"/>
      <c r="AJ16" s="23"/>
      <c r="AK16" s="23"/>
      <c r="AL16" s="23"/>
      <c r="AM16" s="23"/>
      <c r="AN16" s="23"/>
      <c r="AO16" s="23"/>
      <c r="AP16" s="23"/>
      <c r="AQ16" s="23"/>
      <c r="AR16" s="177"/>
    </row>
    <row r="17" spans="1:44" s="14" customFormat="1" ht="12.75" customHeight="1" x14ac:dyDescent="0.3">
      <c r="B17" s="16"/>
      <c r="C17" s="16"/>
      <c r="D17" s="10"/>
      <c r="E17" s="10"/>
      <c r="F17" s="11"/>
      <c r="G17" s="10"/>
      <c r="H17" s="42"/>
      <c r="I17" s="43"/>
      <c r="J17" s="43"/>
      <c r="K17" s="43"/>
      <c r="L17" s="43"/>
      <c r="M17" s="43"/>
      <c r="N17" s="43"/>
      <c r="O17" s="44"/>
      <c r="P17" s="44"/>
      <c r="Q17" s="44"/>
      <c r="R17" s="45"/>
      <c r="S17" s="46"/>
      <c r="T17" s="47"/>
      <c r="U17" s="48"/>
      <c r="V17" s="49"/>
      <c r="W17" s="50"/>
      <c r="X17" s="51"/>
      <c r="Y17" s="52"/>
      <c r="Z17" s="51"/>
      <c r="AA17" s="49"/>
      <c r="AB17" s="49"/>
      <c r="AC17" s="49"/>
      <c r="AD17" s="49"/>
      <c r="AE17" s="49"/>
      <c r="AF17" s="53"/>
      <c r="AG17" s="23"/>
      <c r="AH17" s="23"/>
      <c r="AI17" s="23"/>
      <c r="AJ17" s="23"/>
      <c r="AK17" s="23"/>
      <c r="AL17" s="23"/>
      <c r="AM17" s="23"/>
      <c r="AN17" s="23"/>
      <c r="AO17" s="23"/>
      <c r="AP17" s="23"/>
      <c r="AQ17" s="23"/>
      <c r="AR17" s="177"/>
    </row>
    <row r="18" spans="1:44" s="14" customFormat="1" ht="12.75" customHeight="1" x14ac:dyDescent="0.3">
      <c r="B18" s="16"/>
      <c r="C18" s="16"/>
      <c r="D18" s="10"/>
      <c r="E18" s="10"/>
      <c r="F18" s="11"/>
      <c r="G18" s="10"/>
      <c r="H18" s="42"/>
      <c r="I18" s="43"/>
      <c r="J18" s="43"/>
      <c r="K18" s="43"/>
      <c r="L18" s="43"/>
      <c r="M18" s="43"/>
      <c r="N18" s="43"/>
      <c r="O18" s="44"/>
      <c r="P18" s="44"/>
      <c r="Q18" s="44"/>
      <c r="R18" s="45"/>
      <c r="S18" s="46"/>
      <c r="T18" s="47"/>
      <c r="U18" s="48"/>
      <c r="V18" s="49"/>
      <c r="W18" s="50"/>
      <c r="X18" s="51"/>
      <c r="Y18" s="52"/>
      <c r="Z18" s="51"/>
      <c r="AA18" s="49"/>
      <c r="AB18" s="49"/>
      <c r="AC18" s="49"/>
      <c r="AD18" s="49"/>
      <c r="AE18" s="49"/>
      <c r="AF18" s="53"/>
      <c r="AG18" s="23"/>
      <c r="AH18" s="23"/>
      <c r="AI18" s="23"/>
      <c r="AJ18" s="23"/>
      <c r="AK18" s="23"/>
      <c r="AL18" s="23"/>
      <c r="AM18" s="23"/>
      <c r="AN18" s="23"/>
      <c r="AO18" s="23"/>
      <c r="AP18" s="23"/>
      <c r="AQ18" s="23"/>
      <c r="AR18" s="177"/>
    </row>
    <row r="19" spans="1:44" s="14" customFormat="1" ht="12.75" customHeight="1" x14ac:dyDescent="0.3">
      <c r="B19" s="16"/>
      <c r="C19" s="16"/>
      <c r="D19" s="10"/>
      <c r="E19" s="10"/>
      <c r="F19" s="11"/>
      <c r="G19" s="10"/>
      <c r="H19" s="42"/>
      <c r="I19" s="43"/>
      <c r="J19" s="43"/>
      <c r="K19" s="43"/>
      <c r="L19" s="43"/>
      <c r="M19" s="43"/>
      <c r="N19" s="43"/>
      <c r="O19" s="44"/>
      <c r="P19" s="44"/>
      <c r="Q19" s="44"/>
      <c r="R19" s="45"/>
      <c r="S19" s="46"/>
      <c r="T19" s="47"/>
      <c r="U19" s="48"/>
      <c r="V19" s="49"/>
      <c r="W19" s="50"/>
      <c r="X19" s="51"/>
      <c r="Y19" s="52"/>
      <c r="Z19" s="51"/>
      <c r="AA19" s="49"/>
      <c r="AB19" s="49"/>
      <c r="AC19" s="49"/>
      <c r="AD19" s="49"/>
      <c r="AE19" s="49"/>
      <c r="AF19" s="53"/>
      <c r="AG19" s="23"/>
      <c r="AH19" s="23"/>
      <c r="AI19" s="23"/>
      <c r="AJ19" s="23"/>
      <c r="AK19" s="23"/>
      <c r="AL19" s="23"/>
      <c r="AM19" s="23"/>
      <c r="AN19" s="23"/>
      <c r="AO19" s="23"/>
      <c r="AP19" s="23"/>
      <c r="AQ19" s="23"/>
      <c r="AR19" s="177"/>
    </row>
    <row r="20" spans="1:44" s="14" customFormat="1" ht="12.75" customHeight="1" x14ac:dyDescent="0.3">
      <c r="B20" s="16"/>
      <c r="C20" s="16"/>
      <c r="D20" s="10"/>
      <c r="E20" s="10"/>
      <c r="F20" s="11"/>
      <c r="G20" s="10"/>
      <c r="H20" s="42"/>
      <c r="I20" s="43"/>
      <c r="J20" s="43"/>
      <c r="K20" s="43"/>
      <c r="L20" s="43"/>
      <c r="M20" s="43"/>
      <c r="N20" s="43"/>
      <c r="O20" s="44"/>
      <c r="P20" s="44"/>
      <c r="Q20" s="44"/>
      <c r="R20" s="45"/>
      <c r="S20" s="46"/>
      <c r="T20" s="47"/>
      <c r="U20" s="48"/>
      <c r="V20" s="49"/>
      <c r="W20" s="50"/>
      <c r="X20" s="51"/>
      <c r="Y20" s="52"/>
      <c r="Z20" s="51"/>
      <c r="AA20" s="49"/>
      <c r="AB20" s="49"/>
      <c r="AC20" s="49"/>
      <c r="AD20" s="49"/>
      <c r="AE20" s="49"/>
      <c r="AF20" s="53"/>
      <c r="AG20" s="23"/>
      <c r="AH20" s="23"/>
      <c r="AI20" s="23"/>
      <c r="AJ20" s="23"/>
      <c r="AK20" s="23"/>
      <c r="AL20" s="23"/>
      <c r="AM20" s="23"/>
      <c r="AN20" s="23"/>
      <c r="AO20" s="23"/>
      <c r="AP20" s="23"/>
      <c r="AQ20" s="23"/>
      <c r="AR20" s="177"/>
    </row>
    <row r="21" spans="1:44" s="14" customFormat="1" ht="12.75" customHeight="1" x14ac:dyDescent="0.3">
      <c r="B21" s="16"/>
      <c r="C21" s="16"/>
      <c r="D21" s="10"/>
      <c r="E21" s="10"/>
      <c r="F21" s="11"/>
      <c r="G21" s="10"/>
      <c r="H21" s="42"/>
      <c r="I21" s="43"/>
      <c r="J21" s="43"/>
      <c r="K21" s="43"/>
      <c r="L21" s="43"/>
      <c r="M21" s="43"/>
      <c r="N21" s="43"/>
      <c r="O21" s="44"/>
      <c r="P21" s="44"/>
      <c r="Q21" s="44"/>
      <c r="R21" s="45"/>
      <c r="S21" s="46"/>
      <c r="T21" s="47"/>
      <c r="U21" s="48"/>
      <c r="V21" s="49"/>
      <c r="W21" s="50"/>
      <c r="X21" s="51"/>
      <c r="Y21" s="52"/>
      <c r="Z21" s="51"/>
      <c r="AA21" s="49"/>
      <c r="AB21" s="49"/>
      <c r="AC21" s="49"/>
      <c r="AD21" s="49"/>
      <c r="AE21" s="49"/>
      <c r="AF21" s="53"/>
      <c r="AG21" s="23"/>
      <c r="AH21" s="23"/>
      <c r="AI21" s="23"/>
      <c r="AJ21" s="23"/>
      <c r="AK21" s="23"/>
      <c r="AL21" s="23"/>
      <c r="AM21" s="23"/>
      <c r="AN21" s="23"/>
      <c r="AO21" s="23"/>
      <c r="AP21" s="23"/>
      <c r="AQ21" s="23"/>
      <c r="AR21" s="177"/>
    </row>
    <row r="22" spans="1:44" s="14" customFormat="1" ht="12.75" customHeight="1" x14ac:dyDescent="0.3">
      <c r="B22" s="16"/>
      <c r="C22" s="16"/>
      <c r="D22" s="10"/>
      <c r="E22" s="10"/>
      <c r="F22" s="11"/>
      <c r="G22" s="10"/>
      <c r="H22" s="42"/>
      <c r="I22" s="43"/>
      <c r="J22" s="43"/>
      <c r="K22" s="43"/>
      <c r="L22" s="43"/>
      <c r="M22" s="43"/>
      <c r="N22" s="43"/>
      <c r="O22" s="44"/>
      <c r="P22" s="44"/>
      <c r="Q22" s="44"/>
      <c r="R22" s="45"/>
      <c r="S22" s="46"/>
      <c r="T22" s="47"/>
      <c r="U22" s="48"/>
      <c r="V22" s="49"/>
      <c r="W22" s="50"/>
      <c r="X22" s="51"/>
      <c r="Y22" s="52"/>
      <c r="Z22" s="51"/>
      <c r="AA22" s="49"/>
      <c r="AB22" s="49"/>
      <c r="AC22" s="49"/>
      <c r="AD22" s="49"/>
      <c r="AE22" s="49"/>
      <c r="AF22" s="53"/>
      <c r="AG22" s="23"/>
      <c r="AH22" s="23"/>
      <c r="AI22" s="23"/>
      <c r="AJ22" s="23"/>
      <c r="AK22" s="23"/>
      <c r="AL22" s="23"/>
      <c r="AM22" s="23"/>
      <c r="AN22" s="23"/>
      <c r="AO22" s="23"/>
      <c r="AP22" s="23"/>
      <c r="AQ22" s="23"/>
      <c r="AR22" s="177"/>
    </row>
    <row r="23" spans="1:44" s="14" customFormat="1" ht="12.75" customHeight="1" x14ac:dyDescent="0.3">
      <c r="B23" s="16"/>
      <c r="C23" s="16"/>
      <c r="D23" s="10"/>
      <c r="E23" s="10"/>
      <c r="F23" s="11"/>
      <c r="G23" s="10"/>
      <c r="H23" s="42"/>
      <c r="I23" s="43"/>
      <c r="J23" s="43"/>
      <c r="K23" s="43"/>
      <c r="L23" s="43"/>
      <c r="M23" s="43"/>
      <c r="N23" s="43"/>
      <c r="O23" s="44"/>
      <c r="P23" s="44"/>
      <c r="Q23" s="44"/>
      <c r="R23" s="45"/>
      <c r="S23" s="46"/>
      <c r="T23" s="47"/>
      <c r="U23" s="48"/>
      <c r="V23" s="49"/>
      <c r="W23" s="50"/>
      <c r="X23" s="51"/>
      <c r="Y23" s="52"/>
      <c r="Z23" s="51"/>
      <c r="AA23" s="49"/>
      <c r="AB23" s="49"/>
      <c r="AC23" s="49"/>
      <c r="AD23" s="49"/>
      <c r="AE23" s="49"/>
      <c r="AF23" s="53"/>
      <c r="AG23" s="23"/>
      <c r="AH23" s="23"/>
      <c r="AI23" s="23"/>
      <c r="AJ23" s="23"/>
      <c r="AK23" s="23"/>
      <c r="AL23" s="23"/>
      <c r="AM23" s="23"/>
      <c r="AN23" s="23"/>
      <c r="AO23" s="23"/>
      <c r="AP23" s="23"/>
      <c r="AQ23" s="23"/>
      <c r="AR23" s="177"/>
    </row>
    <row r="24" spans="1:44" s="14" customFormat="1" ht="12.75" customHeight="1" x14ac:dyDescent="0.3">
      <c r="B24" s="16"/>
      <c r="C24" s="16"/>
      <c r="D24" s="10"/>
      <c r="E24" s="10"/>
      <c r="F24" s="11"/>
      <c r="G24" s="10"/>
      <c r="H24" s="55"/>
      <c r="I24" s="43"/>
      <c r="J24" s="43"/>
      <c r="K24" s="43"/>
      <c r="L24" s="43"/>
      <c r="M24" s="43"/>
      <c r="N24" s="43"/>
      <c r="O24" s="44"/>
      <c r="P24" s="44"/>
      <c r="Q24" s="44"/>
      <c r="R24" s="45"/>
      <c r="S24" s="46"/>
      <c r="T24" s="47"/>
      <c r="U24" s="48"/>
      <c r="V24" s="49"/>
      <c r="W24" s="50"/>
      <c r="X24" s="51"/>
      <c r="Y24" s="52"/>
      <c r="Z24" s="51"/>
      <c r="AA24" s="49"/>
      <c r="AB24" s="49"/>
      <c r="AC24" s="49"/>
      <c r="AD24" s="49"/>
      <c r="AE24" s="49"/>
      <c r="AF24" s="53"/>
      <c r="AG24" s="23"/>
      <c r="AH24" s="23"/>
      <c r="AI24" s="23"/>
      <c r="AJ24" s="23"/>
      <c r="AK24" s="23"/>
      <c r="AL24" s="23"/>
      <c r="AM24" s="23"/>
      <c r="AN24" s="23"/>
      <c r="AO24" s="23"/>
      <c r="AP24" s="23"/>
      <c r="AQ24" s="23"/>
      <c r="AR24" s="177"/>
    </row>
    <row r="25" spans="1:44" s="14" customFormat="1" ht="12.75" customHeight="1" thickBot="1" x14ac:dyDescent="0.35">
      <c r="B25" s="16"/>
      <c r="C25" s="16"/>
      <c r="D25" s="10"/>
      <c r="E25" s="10"/>
      <c r="F25" s="11"/>
      <c r="G25" s="10"/>
      <c r="H25" s="56"/>
      <c r="I25" s="57"/>
      <c r="J25" s="57"/>
      <c r="K25" s="57"/>
      <c r="L25" s="57"/>
      <c r="M25" s="57"/>
      <c r="N25" s="57"/>
      <c r="O25" s="58"/>
      <c r="P25" s="58"/>
      <c r="Q25" s="58"/>
      <c r="R25" s="59"/>
      <c r="S25" s="57"/>
      <c r="T25" s="60"/>
      <c r="U25" s="61"/>
      <c r="V25" s="62"/>
      <c r="W25" s="63"/>
      <c r="X25" s="64"/>
      <c r="Y25" s="65"/>
      <c r="Z25" s="64"/>
      <c r="AA25" s="62"/>
      <c r="AB25" s="62"/>
      <c r="AC25" s="62"/>
      <c r="AD25" s="62"/>
      <c r="AE25" s="62"/>
      <c r="AF25" s="66"/>
      <c r="AG25" s="23"/>
      <c r="AH25" s="23"/>
      <c r="AI25" s="23"/>
      <c r="AJ25" s="23"/>
      <c r="AK25" s="23"/>
      <c r="AL25" s="23"/>
      <c r="AM25" s="23"/>
      <c r="AN25" s="23"/>
      <c r="AO25" s="23"/>
      <c r="AP25" s="23"/>
      <c r="AQ25" s="23"/>
      <c r="AR25" s="177"/>
    </row>
    <row r="26" spans="1:44" s="14" customFormat="1" ht="0.75" customHeight="1" x14ac:dyDescent="0.3">
      <c r="B26" s="16"/>
      <c r="C26" s="16"/>
      <c r="D26" s="10"/>
      <c r="E26" s="10"/>
      <c r="F26" s="11"/>
      <c r="G26" s="10"/>
      <c r="H26" s="67"/>
      <c r="I26" s="67"/>
      <c r="J26" s="67"/>
      <c r="K26" s="67"/>
      <c r="L26" s="67"/>
      <c r="M26" s="67"/>
      <c r="N26" s="67"/>
      <c r="O26" s="68"/>
      <c r="P26" s="68"/>
      <c r="Q26" s="68"/>
      <c r="R26" s="68"/>
      <c r="S26" s="69"/>
      <c r="T26" s="70"/>
      <c r="U26" s="68"/>
      <c r="V26" s="71"/>
      <c r="W26" s="72"/>
      <c r="X26" s="73"/>
      <c r="Y26" s="74"/>
      <c r="Z26" s="75"/>
      <c r="AA26" s="19"/>
      <c r="AB26" s="19"/>
      <c r="AC26" s="19"/>
      <c r="AD26" s="19"/>
      <c r="AE26" s="19"/>
      <c r="AF26" s="23"/>
      <c r="AG26" s="23"/>
      <c r="AH26" s="23"/>
      <c r="AI26" s="23"/>
      <c r="AJ26" s="23"/>
      <c r="AK26" s="23"/>
      <c r="AL26" s="23"/>
      <c r="AM26" s="23"/>
      <c r="AN26" s="23"/>
      <c r="AO26" s="23"/>
      <c r="AP26" s="23"/>
      <c r="AQ26" s="23"/>
      <c r="AR26" s="177"/>
    </row>
    <row r="27" spans="1:44" s="14" customFormat="1" ht="0.75" customHeight="1" x14ac:dyDescent="0.3">
      <c r="B27" s="16"/>
      <c r="C27" s="16"/>
      <c r="D27" s="10"/>
      <c r="E27" s="10"/>
      <c r="F27" s="11"/>
      <c r="G27" s="10"/>
      <c r="H27" s="17"/>
      <c r="I27" s="10"/>
      <c r="J27" s="12"/>
      <c r="K27" s="18"/>
      <c r="L27" s="19"/>
      <c r="M27" s="20"/>
      <c r="N27" s="19"/>
      <c r="O27" s="19"/>
      <c r="P27" s="17"/>
      <c r="Q27" s="10"/>
      <c r="R27" s="12"/>
      <c r="S27" s="18"/>
      <c r="T27" s="19"/>
      <c r="U27" s="12"/>
      <c r="V27" s="19"/>
      <c r="W27" s="21"/>
      <c r="X27" s="20"/>
      <c r="Y27" s="22"/>
      <c r="Z27" s="20"/>
      <c r="AA27" s="19"/>
      <c r="AB27" s="19"/>
      <c r="AC27" s="19"/>
      <c r="AD27" s="19"/>
      <c r="AE27" s="19"/>
      <c r="AF27" s="23"/>
      <c r="AG27" s="23"/>
      <c r="AH27" s="23"/>
      <c r="AI27" s="23"/>
      <c r="AJ27" s="23"/>
      <c r="AK27" s="23"/>
      <c r="AL27" s="23"/>
      <c r="AM27" s="23"/>
      <c r="AN27" s="23"/>
      <c r="AO27" s="23"/>
      <c r="AP27" s="23"/>
      <c r="AQ27" s="23"/>
      <c r="AR27" s="177"/>
    </row>
    <row r="28" spans="1:44" s="76" customFormat="1" ht="3" customHeight="1" x14ac:dyDescent="0.25">
      <c r="D28" s="77"/>
      <c r="E28" s="78"/>
      <c r="F28" s="78"/>
      <c r="G28" s="78"/>
      <c r="H28" s="78"/>
      <c r="I28" s="78"/>
      <c r="J28" s="78"/>
      <c r="K28" s="78"/>
      <c r="L28" s="78"/>
      <c r="M28" s="78"/>
      <c r="N28" s="78"/>
      <c r="O28" s="78"/>
      <c r="P28" s="78"/>
      <c r="Q28" s="78"/>
      <c r="R28" s="79"/>
      <c r="S28" s="80"/>
      <c r="T28" s="81"/>
      <c r="U28" s="79"/>
      <c r="V28" s="81"/>
      <c r="W28" s="82"/>
      <c r="X28" s="79"/>
      <c r="Y28" s="83"/>
      <c r="Z28" s="79"/>
      <c r="AA28" s="81"/>
      <c r="AB28" s="81"/>
      <c r="AC28" s="81"/>
      <c r="AD28" s="81"/>
      <c r="AE28" s="81"/>
      <c r="AF28" s="84"/>
      <c r="AG28" s="84"/>
      <c r="AH28" s="84"/>
      <c r="AI28" s="84"/>
      <c r="AJ28" s="84"/>
      <c r="AK28" s="84"/>
      <c r="AL28" s="84"/>
      <c r="AM28" s="84"/>
      <c r="AN28" s="84"/>
      <c r="AO28" s="84"/>
      <c r="AP28" s="84"/>
      <c r="AQ28" s="84"/>
      <c r="AR28" s="183"/>
    </row>
    <row r="29" spans="1:44" s="76" customFormat="1" ht="3" customHeight="1" x14ac:dyDescent="0.25">
      <c r="A29" s="85"/>
      <c r="B29" s="85"/>
      <c r="C29" s="85"/>
      <c r="D29" s="86" t="str">
        <f>VLOOKUP(Z7,B32:AN106,3,TRUE)</f>
        <v>...</v>
      </c>
      <c r="E29" s="86"/>
      <c r="F29" s="86" t="str">
        <f>VLOOKUP(Z7,B32:AN106,5,TRUE)</f>
        <v>...</v>
      </c>
      <c r="G29" s="87"/>
      <c r="H29" s="88" t="str">
        <f>VLOOKUP(Z7,B32:AN106,7,TRUE)</f>
        <v>...</v>
      </c>
      <c r="I29" s="77"/>
      <c r="J29" s="79" t="str">
        <f>VLOOKUP(Z7,B32:AN106,9,TRUE)</f>
        <v>...</v>
      </c>
      <c r="K29" s="77"/>
      <c r="L29" s="79" t="str">
        <f>VLOOKUP(Z7,B32:AN106,11,TRUE)</f>
        <v>...</v>
      </c>
      <c r="M29" s="77"/>
      <c r="N29" s="79" t="str">
        <f>VLOOKUP(Z7,B32:AN106,13,TRUE)</f>
        <v>...</v>
      </c>
      <c r="O29" s="77"/>
      <c r="P29" s="88">
        <f>VLOOKUP(Z7,B32:AN106,15,TRUE)</f>
        <v>11000</v>
      </c>
      <c r="Q29" s="77"/>
      <c r="R29" s="77">
        <f>VLOOKUP(Z7,B32:AN106,17,TRUE)</f>
        <v>10000</v>
      </c>
      <c r="S29" s="77"/>
      <c r="T29" s="79">
        <f>VLOOKUP(Z7,B32:AN106,19,TRUE)</f>
        <v>10000</v>
      </c>
      <c r="U29" s="77"/>
      <c r="V29" s="79">
        <f>VLOOKUP(Z7,B32:AN106,21,TRUE)</f>
        <v>11000</v>
      </c>
      <c r="W29" s="77"/>
      <c r="X29" s="79">
        <f>VLOOKUP(Z7,B32:AN106,23,TRUE)</f>
        <v>11000</v>
      </c>
      <c r="Y29" s="77"/>
      <c r="Z29" s="79">
        <f>VLOOKUP(Z7,B32:AN106,25,TRUE)</f>
        <v>11000</v>
      </c>
      <c r="AA29" s="77"/>
      <c r="AB29" s="77">
        <f>VLOOKUP(Z7,B32:AN106,27,TRUE)</f>
        <v>12400</v>
      </c>
      <c r="AC29" s="77"/>
      <c r="AD29" s="77">
        <f>VLOOKUP(Z7,B32:AN106,29,TRUE)</f>
        <v>12400</v>
      </c>
      <c r="AE29" s="77"/>
      <c r="AF29" s="79">
        <f>VLOOKUP(Z7,B32:AN106,31,TRUE)</f>
        <v>12400</v>
      </c>
      <c r="AG29" s="77"/>
      <c r="AH29" s="79">
        <f>VLOOKUP(Z7,B32:AN106,33,TRUE)</f>
        <v>12400</v>
      </c>
      <c r="AI29" s="89"/>
      <c r="AJ29" s="79">
        <f>VLOOKUP(Z7,B32:AN106,35,TRUE)</f>
        <v>12400</v>
      </c>
      <c r="AK29" s="89"/>
      <c r="AL29" s="79">
        <f>VLOOKUP(Z7,B32:AN106,37,TRUE)</f>
        <v>12400</v>
      </c>
      <c r="AM29" s="89"/>
      <c r="AN29" s="79">
        <f>VLOOKUP(Z7,B32:AN106,39,TRUE)</f>
        <v>12400</v>
      </c>
      <c r="AO29" s="89"/>
      <c r="AP29" s="79"/>
      <c r="AQ29" s="79" t="e">
        <f>VLOOKUP(AD7,F32:AQ106,39,TRUE)</f>
        <v>#N/A</v>
      </c>
      <c r="AR29" s="89"/>
    </row>
    <row r="30" spans="1:44" ht="17.399999999999999" customHeight="1" x14ac:dyDescent="0.25">
      <c r="A30" s="90"/>
      <c r="B30" s="91" t="s">
        <v>3</v>
      </c>
      <c r="C30" s="92" t="s">
        <v>4</v>
      </c>
      <c r="D30" s="93">
        <v>1990</v>
      </c>
      <c r="E30" s="94"/>
      <c r="F30" s="93">
        <v>1995</v>
      </c>
      <c r="G30" s="94"/>
      <c r="H30" s="93">
        <v>1996</v>
      </c>
      <c r="I30" s="94"/>
      <c r="J30" s="93">
        <v>1997</v>
      </c>
      <c r="K30" s="95"/>
      <c r="L30" s="93">
        <v>1998</v>
      </c>
      <c r="M30" s="95"/>
      <c r="N30" s="93">
        <v>1999</v>
      </c>
      <c r="O30" s="95"/>
      <c r="P30" s="93">
        <v>2000</v>
      </c>
      <c r="Q30" s="94"/>
      <c r="R30" s="93">
        <v>2001</v>
      </c>
      <c r="S30" s="95"/>
      <c r="T30" s="93">
        <v>2002</v>
      </c>
      <c r="U30" s="95"/>
      <c r="V30" s="93">
        <v>2003</v>
      </c>
      <c r="W30" s="95"/>
      <c r="X30" s="93">
        <v>2004</v>
      </c>
      <c r="Y30" s="96"/>
      <c r="Z30" s="93">
        <v>2005</v>
      </c>
      <c r="AA30" s="96"/>
      <c r="AB30" s="93">
        <v>2006</v>
      </c>
      <c r="AC30" s="96"/>
      <c r="AD30" s="93">
        <v>2007</v>
      </c>
      <c r="AE30" s="96"/>
      <c r="AF30" s="93">
        <v>2008</v>
      </c>
      <c r="AG30" s="96"/>
      <c r="AH30" s="93">
        <v>2009</v>
      </c>
      <c r="AI30" s="96"/>
      <c r="AJ30" s="93">
        <v>2010</v>
      </c>
      <c r="AK30" s="96"/>
      <c r="AL30" s="93">
        <v>2011</v>
      </c>
      <c r="AM30" s="96"/>
      <c r="AN30" s="93">
        <v>2012</v>
      </c>
      <c r="AO30" s="96"/>
      <c r="AP30" s="93">
        <v>2013</v>
      </c>
      <c r="AQ30" s="93"/>
    </row>
    <row r="31" spans="1:44" ht="15" customHeight="1" x14ac:dyDescent="0.25">
      <c r="B31" s="97"/>
      <c r="C31" s="97"/>
      <c r="D31" s="228" t="s">
        <v>5</v>
      </c>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174"/>
    </row>
    <row r="32" spans="1:44" s="102" customFormat="1" ht="12.6" customHeight="1" x14ac:dyDescent="0.25">
      <c r="B32" s="103" t="s">
        <v>9</v>
      </c>
      <c r="C32" s="104" t="s">
        <v>7</v>
      </c>
      <c r="D32" s="105" t="s">
        <v>8</v>
      </c>
      <c r="E32" s="106"/>
      <c r="F32" s="105" t="s">
        <v>8</v>
      </c>
      <c r="G32" s="106"/>
      <c r="H32" s="105" t="s">
        <v>8</v>
      </c>
      <c r="I32" s="106"/>
      <c r="J32" s="105" t="s">
        <v>8</v>
      </c>
      <c r="K32" s="106"/>
      <c r="L32" s="105" t="s">
        <v>8</v>
      </c>
      <c r="M32" s="106"/>
      <c r="N32" s="105" t="s">
        <v>8</v>
      </c>
      <c r="O32" s="106"/>
      <c r="P32" s="105">
        <v>11000</v>
      </c>
      <c r="Q32" s="106"/>
      <c r="R32" s="105">
        <v>10000</v>
      </c>
      <c r="S32" s="106"/>
      <c r="T32" s="105">
        <v>10000</v>
      </c>
      <c r="U32" s="106"/>
      <c r="V32" s="105">
        <v>11000</v>
      </c>
      <c r="W32" s="106"/>
      <c r="X32" s="105">
        <v>11000</v>
      </c>
      <c r="Y32" s="106"/>
      <c r="Z32" s="105">
        <v>11000</v>
      </c>
      <c r="AA32" s="106"/>
      <c r="AB32" s="105">
        <v>12400</v>
      </c>
      <c r="AC32" s="106"/>
      <c r="AD32" s="105">
        <v>12400</v>
      </c>
      <c r="AE32" s="106"/>
      <c r="AF32" s="105">
        <v>12400</v>
      </c>
      <c r="AG32" s="106"/>
      <c r="AH32" s="105">
        <v>12400</v>
      </c>
      <c r="AI32" s="106"/>
      <c r="AJ32" s="105">
        <v>12400</v>
      </c>
      <c r="AK32" s="106"/>
      <c r="AL32" s="105">
        <v>12400</v>
      </c>
      <c r="AM32" s="106"/>
      <c r="AN32" s="105">
        <v>12400</v>
      </c>
      <c r="AO32" s="106"/>
      <c r="AP32" s="105" t="s">
        <v>8</v>
      </c>
      <c r="AQ32" s="101"/>
      <c r="AR32" s="114"/>
    </row>
    <row r="33" spans="1:44" ht="12.6" customHeight="1" x14ac:dyDescent="0.25">
      <c r="B33" s="98" t="s">
        <v>2</v>
      </c>
      <c r="C33" s="99" t="s">
        <v>7</v>
      </c>
      <c r="D33" s="100">
        <v>283.81838989257812</v>
      </c>
      <c r="E33" s="101"/>
      <c r="F33" s="100">
        <v>242.15376281738281</v>
      </c>
      <c r="G33" s="101"/>
      <c r="H33" s="100">
        <v>443.04171752929687</v>
      </c>
      <c r="I33" s="101"/>
      <c r="J33" s="100">
        <v>251.56185913085937</v>
      </c>
      <c r="K33" s="101"/>
      <c r="L33" s="100">
        <v>181.43809509277344</v>
      </c>
      <c r="M33" s="101"/>
      <c r="N33" s="100">
        <v>295.10369873046875</v>
      </c>
      <c r="O33" s="101"/>
      <c r="P33" s="100">
        <v>298.27182006835937</v>
      </c>
      <c r="Q33" s="101"/>
      <c r="R33" s="100">
        <v>241.69973754882812</v>
      </c>
      <c r="S33" s="101"/>
      <c r="T33" s="100">
        <v>327.67242431640625</v>
      </c>
      <c r="U33" s="101"/>
      <c r="V33" s="100">
        <v>279.8590087890625</v>
      </c>
      <c r="W33" s="101"/>
      <c r="X33" s="100">
        <v>183.46620178222656</v>
      </c>
      <c r="Y33" s="101"/>
      <c r="Z33" s="100">
        <v>187.39274597167969</v>
      </c>
      <c r="AA33" s="101"/>
      <c r="AB33" s="100">
        <v>156.757080078125</v>
      </c>
      <c r="AC33" s="101"/>
      <c r="AD33" s="100">
        <v>126.40191650390625</v>
      </c>
      <c r="AE33" s="101"/>
      <c r="AF33" s="100">
        <v>295.61444091796875</v>
      </c>
      <c r="AG33" s="101"/>
      <c r="AH33" s="100">
        <v>266.77001953125</v>
      </c>
      <c r="AI33" s="101"/>
      <c r="AJ33" s="100">
        <v>260.02545166015625</v>
      </c>
      <c r="AK33" s="101"/>
      <c r="AL33" s="100">
        <v>162.38845825195312</v>
      </c>
      <c r="AM33" s="101"/>
      <c r="AN33" s="100">
        <v>198.51531982421875</v>
      </c>
      <c r="AO33" s="101"/>
      <c r="AP33" s="100" t="s">
        <v>8</v>
      </c>
      <c r="AQ33" s="101"/>
      <c r="AR33" s="110"/>
    </row>
    <row r="34" spans="1:44" ht="12.6" customHeight="1" x14ac:dyDescent="0.25">
      <c r="B34" s="98" t="s">
        <v>10</v>
      </c>
      <c r="C34" s="99" t="s">
        <v>7</v>
      </c>
      <c r="D34" s="100">
        <v>5368</v>
      </c>
      <c r="E34" s="101"/>
      <c r="F34" s="100">
        <v>4881</v>
      </c>
      <c r="G34" s="101"/>
      <c r="H34" s="100">
        <v>5797</v>
      </c>
      <c r="I34" s="101"/>
      <c r="J34" s="100">
        <v>7249</v>
      </c>
      <c r="K34" s="101"/>
      <c r="L34" s="100">
        <v>3193</v>
      </c>
      <c r="M34" s="101"/>
      <c r="N34" s="100">
        <v>3993</v>
      </c>
      <c r="O34" s="101"/>
      <c r="P34" s="100">
        <v>2232</v>
      </c>
      <c r="Q34" s="101"/>
      <c r="R34" s="100">
        <v>2766</v>
      </c>
      <c r="S34" s="101"/>
      <c r="T34" s="100">
        <v>6831</v>
      </c>
      <c r="U34" s="101"/>
      <c r="V34" s="100">
        <v>7598</v>
      </c>
      <c r="W34" s="101"/>
      <c r="X34" s="100">
        <v>4756</v>
      </c>
      <c r="Y34" s="101"/>
      <c r="Z34" s="100">
        <v>7394</v>
      </c>
      <c r="AA34" s="101"/>
      <c r="AB34" s="100">
        <v>5577</v>
      </c>
      <c r="AC34" s="101"/>
      <c r="AD34" s="100">
        <v>7854</v>
      </c>
      <c r="AE34" s="101"/>
      <c r="AF34" s="100">
        <v>3538</v>
      </c>
      <c r="AG34" s="101"/>
      <c r="AH34" s="100">
        <v>7039</v>
      </c>
      <c r="AI34" s="101"/>
      <c r="AJ34" s="100" t="s">
        <v>8</v>
      </c>
      <c r="AK34" s="101"/>
      <c r="AL34" s="100" t="s">
        <v>8</v>
      </c>
      <c r="AM34" s="101"/>
      <c r="AN34" s="100" t="s">
        <v>8</v>
      </c>
      <c r="AO34" s="101"/>
      <c r="AP34" s="100" t="s">
        <v>8</v>
      </c>
      <c r="AQ34" s="101"/>
      <c r="AR34" s="110"/>
    </row>
    <row r="35" spans="1:44" ht="12.6" customHeight="1" x14ac:dyDescent="0.25">
      <c r="B35" s="98" t="s">
        <v>11</v>
      </c>
      <c r="C35" s="99" t="s">
        <v>12</v>
      </c>
      <c r="D35" s="100" t="s">
        <v>8</v>
      </c>
      <c r="E35" s="101"/>
      <c r="F35" s="100" t="s">
        <v>8</v>
      </c>
      <c r="G35" s="101"/>
      <c r="H35" s="100" t="s">
        <v>8</v>
      </c>
      <c r="I35" s="101"/>
      <c r="J35" s="100" t="s">
        <v>8</v>
      </c>
      <c r="K35" s="101"/>
      <c r="L35" s="100" t="s">
        <v>8</v>
      </c>
      <c r="M35" s="101"/>
      <c r="N35" s="100" t="s">
        <v>8</v>
      </c>
      <c r="O35" s="101"/>
      <c r="P35" s="100" t="s">
        <v>8</v>
      </c>
      <c r="Q35" s="101"/>
      <c r="R35" s="100" t="s">
        <v>8</v>
      </c>
      <c r="S35" s="101"/>
      <c r="T35" s="100" t="s">
        <v>8</v>
      </c>
      <c r="U35" s="101"/>
      <c r="V35" s="100" t="s">
        <v>8</v>
      </c>
      <c r="W35" s="101"/>
      <c r="X35" s="100" t="s">
        <v>8</v>
      </c>
      <c r="Y35" s="101"/>
      <c r="Z35" s="100" t="s">
        <v>8</v>
      </c>
      <c r="AA35" s="101"/>
      <c r="AB35" s="100" t="s">
        <v>8</v>
      </c>
      <c r="AC35" s="101"/>
      <c r="AD35" s="100">
        <v>54254</v>
      </c>
      <c r="AE35" s="101"/>
      <c r="AF35" s="100" t="s">
        <v>8</v>
      </c>
      <c r="AG35" s="101"/>
      <c r="AH35" s="100" t="s">
        <v>8</v>
      </c>
      <c r="AI35" s="101"/>
      <c r="AJ35" s="100" t="s">
        <v>8</v>
      </c>
      <c r="AK35" s="101"/>
      <c r="AL35" s="100" t="s">
        <v>8</v>
      </c>
      <c r="AM35" s="101"/>
      <c r="AN35" s="100" t="s">
        <v>8</v>
      </c>
      <c r="AO35" s="101"/>
      <c r="AP35" s="100" t="s">
        <v>8</v>
      </c>
      <c r="AQ35" s="101"/>
      <c r="AR35" s="110"/>
    </row>
    <row r="36" spans="1:44" ht="12.6" customHeight="1" x14ac:dyDescent="0.25">
      <c r="B36" s="115" t="s">
        <v>13</v>
      </c>
      <c r="C36" s="116" t="s">
        <v>7</v>
      </c>
      <c r="D36" s="100">
        <v>8814.400390625</v>
      </c>
      <c r="E36" s="101"/>
      <c r="F36" s="100">
        <v>9937.7998046875</v>
      </c>
      <c r="G36" s="101"/>
      <c r="H36" s="100" t="s">
        <v>8</v>
      </c>
      <c r="I36" s="101"/>
      <c r="J36" s="100" t="s">
        <v>8</v>
      </c>
      <c r="K36" s="101"/>
      <c r="L36" s="100" t="s">
        <v>8</v>
      </c>
      <c r="M36" s="101"/>
      <c r="N36" s="100">
        <v>9332.900390625</v>
      </c>
      <c r="O36" s="101"/>
      <c r="P36" s="100">
        <v>9246.5</v>
      </c>
      <c r="Q36" s="101"/>
      <c r="R36" s="100">
        <v>9115.2998046875</v>
      </c>
      <c r="S36" s="101"/>
      <c r="T36" s="100">
        <v>13039.2001953125</v>
      </c>
      <c r="U36" s="101"/>
      <c r="V36" s="100">
        <v>14137.599609375</v>
      </c>
      <c r="W36" s="101"/>
      <c r="X36" s="100">
        <v>13247.400390625</v>
      </c>
      <c r="Y36" s="101"/>
      <c r="Z36" s="100">
        <v>9824.400390625</v>
      </c>
      <c r="AA36" s="101"/>
      <c r="AB36" s="100">
        <v>11177.099609375</v>
      </c>
      <c r="AC36" s="101"/>
      <c r="AD36" s="100">
        <v>12044.7998046875</v>
      </c>
      <c r="AE36" s="101"/>
      <c r="AF36" s="100">
        <v>10264</v>
      </c>
      <c r="AG36" s="101"/>
      <c r="AH36" s="100">
        <v>12401</v>
      </c>
      <c r="AI36" s="101"/>
      <c r="AJ36" s="100">
        <v>10641</v>
      </c>
      <c r="AK36" s="101"/>
      <c r="AL36" s="100">
        <v>12299</v>
      </c>
      <c r="AM36" s="101"/>
      <c r="AN36" s="100">
        <v>10907</v>
      </c>
      <c r="AO36" s="101"/>
      <c r="AP36" s="100" t="s">
        <v>8</v>
      </c>
      <c r="AQ36" s="101"/>
      <c r="AR36" s="110"/>
    </row>
    <row r="37" spans="1:44" ht="12.6" customHeight="1" x14ac:dyDescent="0.25">
      <c r="B37" s="107" t="s">
        <v>14</v>
      </c>
      <c r="C37" s="108" t="s">
        <v>7</v>
      </c>
      <c r="D37" s="109">
        <v>-21.200000762939453</v>
      </c>
      <c r="E37" s="110"/>
      <c r="F37" s="109">
        <v>141.10000610351562</v>
      </c>
      <c r="G37" s="110"/>
      <c r="H37" s="109">
        <v>14.699999809265137</v>
      </c>
      <c r="I37" s="110"/>
      <c r="J37" s="109">
        <v>88.199996948242188</v>
      </c>
      <c r="K37" s="110"/>
      <c r="L37" s="109">
        <v>20.5</v>
      </c>
      <c r="M37" s="110"/>
      <c r="N37" s="109">
        <v>-1.2000000476837158</v>
      </c>
      <c r="O37" s="110"/>
      <c r="P37" s="109">
        <v>40.5</v>
      </c>
      <c r="Q37" s="110"/>
      <c r="R37" s="109">
        <v>-43.599998474121094</v>
      </c>
      <c r="S37" s="110"/>
      <c r="T37" s="109">
        <v>-27.299999237060547</v>
      </c>
      <c r="U37" s="110"/>
      <c r="V37" s="109">
        <v>-14.800000190734863</v>
      </c>
      <c r="W37" s="110"/>
      <c r="X37" s="109">
        <v>-22.299999237060547</v>
      </c>
      <c r="Y37" s="110"/>
      <c r="Z37" s="109">
        <v>-3.7999999523162842</v>
      </c>
      <c r="AA37" s="110"/>
      <c r="AB37" s="109">
        <v>128.89999389648437</v>
      </c>
      <c r="AC37" s="110"/>
      <c r="AD37" s="109">
        <v>-52.400001525878906</v>
      </c>
      <c r="AE37" s="110"/>
      <c r="AF37" s="109" t="s">
        <v>8</v>
      </c>
      <c r="AG37" s="110"/>
      <c r="AH37" s="109" t="s">
        <v>8</v>
      </c>
      <c r="AI37" s="110"/>
      <c r="AJ37" s="109" t="s">
        <v>8</v>
      </c>
      <c r="AK37" s="110"/>
      <c r="AL37" s="109" t="s">
        <v>8</v>
      </c>
      <c r="AM37" s="110"/>
      <c r="AN37" s="109" t="s">
        <v>8</v>
      </c>
      <c r="AO37" s="110"/>
      <c r="AP37" s="109" t="s">
        <v>8</v>
      </c>
      <c r="AQ37" s="110"/>
      <c r="AR37" s="110"/>
    </row>
    <row r="38" spans="1:44" s="102" customFormat="1" ht="12.6" customHeight="1" x14ac:dyDescent="0.25">
      <c r="B38" s="111" t="s">
        <v>15</v>
      </c>
      <c r="C38" s="112" t="s">
        <v>7</v>
      </c>
      <c r="D38" s="113">
        <v>60619.19921875</v>
      </c>
      <c r="E38" s="114"/>
      <c r="F38" s="113">
        <v>29064</v>
      </c>
      <c r="G38" s="114"/>
      <c r="H38" s="113">
        <v>53561</v>
      </c>
      <c r="I38" s="114"/>
      <c r="J38" s="113">
        <v>45672</v>
      </c>
      <c r="K38" s="114"/>
      <c r="L38" s="113">
        <v>85589</v>
      </c>
      <c r="M38" s="114"/>
      <c r="N38" s="113">
        <v>42899</v>
      </c>
      <c r="O38" s="114"/>
      <c r="P38" s="113">
        <v>56171</v>
      </c>
      <c r="Q38" s="114"/>
      <c r="R38" s="113">
        <v>55574</v>
      </c>
      <c r="S38" s="114"/>
      <c r="T38" s="113">
        <v>50795</v>
      </c>
      <c r="U38" s="114"/>
      <c r="V38" s="113">
        <v>51046</v>
      </c>
      <c r="W38" s="114"/>
      <c r="X38" s="113">
        <v>57957</v>
      </c>
      <c r="Y38" s="114"/>
      <c r="Z38" s="113">
        <v>59897</v>
      </c>
      <c r="AA38" s="114"/>
      <c r="AB38" s="113">
        <v>53349</v>
      </c>
      <c r="AC38" s="114"/>
      <c r="AD38" s="113">
        <v>44748</v>
      </c>
      <c r="AE38" s="114"/>
      <c r="AF38" s="113">
        <v>66039</v>
      </c>
      <c r="AG38" s="114"/>
      <c r="AH38" s="113">
        <v>76180</v>
      </c>
      <c r="AI38" s="114"/>
      <c r="AJ38" s="113">
        <v>60515</v>
      </c>
      <c r="AK38" s="114"/>
      <c r="AL38" s="113">
        <v>49627</v>
      </c>
      <c r="AM38" s="114"/>
      <c r="AN38" s="113">
        <v>78255</v>
      </c>
      <c r="AO38" s="114"/>
      <c r="AP38" s="113" t="s">
        <v>8</v>
      </c>
      <c r="AQ38" s="110"/>
      <c r="AR38" s="114"/>
    </row>
    <row r="39" spans="1:44" ht="12.6" customHeight="1" x14ac:dyDescent="0.25">
      <c r="B39" s="107" t="s">
        <v>16</v>
      </c>
      <c r="C39" s="108" t="s">
        <v>12</v>
      </c>
      <c r="D39" s="109">
        <v>8761.400390625</v>
      </c>
      <c r="E39" s="110"/>
      <c r="F39" s="109">
        <v>12252</v>
      </c>
      <c r="G39" s="110"/>
      <c r="H39" s="109">
        <v>7950</v>
      </c>
      <c r="I39" s="110"/>
      <c r="J39" s="109">
        <v>9269.099609375</v>
      </c>
      <c r="K39" s="110"/>
      <c r="L39" s="109">
        <v>16137.400390625</v>
      </c>
      <c r="M39" s="110"/>
      <c r="N39" s="109">
        <v>14214.5</v>
      </c>
      <c r="O39" s="110"/>
      <c r="P39" s="109">
        <v>15811.7001953125</v>
      </c>
      <c r="Q39" s="110"/>
      <c r="R39" s="109">
        <v>17358.5</v>
      </c>
      <c r="S39" s="110"/>
      <c r="T39" s="109">
        <v>16345.900390625</v>
      </c>
      <c r="U39" s="110"/>
      <c r="V39" s="109">
        <v>5588.7001953125</v>
      </c>
      <c r="W39" s="110"/>
      <c r="X39" s="109">
        <v>11232.2998046875</v>
      </c>
      <c r="Y39" s="110"/>
      <c r="Z39" s="109">
        <v>7995.39990234375</v>
      </c>
      <c r="AA39" s="110"/>
      <c r="AB39" s="109">
        <v>12502.7998046875</v>
      </c>
      <c r="AC39" s="110"/>
      <c r="AD39" s="109">
        <v>14172.7998046875</v>
      </c>
      <c r="AE39" s="110"/>
      <c r="AF39" s="109">
        <v>29484.599609375</v>
      </c>
      <c r="AG39" s="110"/>
      <c r="AH39" s="109">
        <v>26223.599609375</v>
      </c>
      <c r="AI39" s="110"/>
      <c r="AJ39" s="109">
        <v>27465</v>
      </c>
      <c r="AK39" s="110"/>
      <c r="AL39" s="109">
        <v>24039.80078125</v>
      </c>
      <c r="AM39" s="110"/>
      <c r="AN39" s="109">
        <v>29820.400390625</v>
      </c>
      <c r="AO39" s="110"/>
      <c r="AP39" s="109">
        <v>23480.30078125</v>
      </c>
      <c r="AQ39" s="110"/>
      <c r="AR39" s="110"/>
    </row>
    <row r="40" spans="1:44" ht="12.6" customHeight="1" x14ac:dyDescent="0.25">
      <c r="B40" s="107" t="s">
        <v>17</v>
      </c>
      <c r="C40" s="108" t="s">
        <v>7</v>
      </c>
      <c r="D40" s="109" t="s">
        <v>8</v>
      </c>
      <c r="E40" s="110"/>
      <c r="F40" s="109" t="s">
        <v>8</v>
      </c>
      <c r="G40" s="110"/>
      <c r="H40" s="109" t="s">
        <v>8</v>
      </c>
      <c r="I40" s="110"/>
      <c r="J40" s="109" t="s">
        <v>8</v>
      </c>
      <c r="K40" s="110"/>
      <c r="L40" s="109" t="s">
        <v>8</v>
      </c>
      <c r="M40" s="110"/>
      <c r="N40" s="109" t="s">
        <v>8</v>
      </c>
      <c r="O40" s="110"/>
      <c r="P40" s="109" t="s">
        <v>8</v>
      </c>
      <c r="Q40" s="110"/>
      <c r="R40" s="109">
        <v>9751</v>
      </c>
      <c r="S40" s="110"/>
      <c r="T40" s="109">
        <v>4397</v>
      </c>
      <c r="U40" s="110"/>
      <c r="V40" s="109">
        <v>2802</v>
      </c>
      <c r="W40" s="110"/>
      <c r="X40" s="109">
        <v>3395</v>
      </c>
      <c r="Y40" s="110"/>
      <c r="Z40" s="109">
        <v>12972</v>
      </c>
      <c r="AA40" s="110"/>
      <c r="AB40" s="109" t="s">
        <v>8</v>
      </c>
      <c r="AC40" s="110"/>
      <c r="AD40" s="109" t="s">
        <v>8</v>
      </c>
      <c r="AE40" s="110"/>
      <c r="AF40" s="109" t="s">
        <v>8</v>
      </c>
      <c r="AG40" s="110"/>
      <c r="AH40" s="109" t="s">
        <v>8</v>
      </c>
      <c r="AI40" s="110"/>
      <c r="AJ40" s="109" t="s">
        <v>8</v>
      </c>
      <c r="AK40" s="110"/>
      <c r="AL40" s="109" t="s">
        <v>8</v>
      </c>
      <c r="AM40" s="110"/>
      <c r="AN40" s="109" t="s">
        <v>8</v>
      </c>
      <c r="AO40" s="110"/>
      <c r="AP40" s="109" t="s">
        <v>8</v>
      </c>
      <c r="AQ40" s="110"/>
      <c r="AR40" s="110"/>
    </row>
    <row r="41" spans="1:44" s="102" customFormat="1" ht="12.6" customHeight="1" x14ac:dyDescent="0.25">
      <c r="A41" s="1"/>
      <c r="B41" s="111" t="s">
        <v>18</v>
      </c>
      <c r="C41" s="112" t="s">
        <v>7</v>
      </c>
      <c r="D41" s="113" t="s">
        <v>8</v>
      </c>
      <c r="E41" s="110"/>
      <c r="F41" s="113" t="s">
        <v>8</v>
      </c>
      <c r="G41" s="110"/>
      <c r="H41" s="113" t="s">
        <v>8</v>
      </c>
      <c r="I41" s="110"/>
      <c r="J41" s="113" t="s">
        <v>8</v>
      </c>
      <c r="K41" s="110"/>
      <c r="L41" s="113" t="s">
        <v>8</v>
      </c>
      <c r="M41" s="110"/>
      <c r="N41" s="113" t="s">
        <v>8</v>
      </c>
      <c r="O41" s="110"/>
      <c r="P41" s="113" t="s">
        <v>8</v>
      </c>
      <c r="Q41" s="110"/>
      <c r="R41" s="113" t="s">
        <v>8</v>
      </c>
      <c r="S41" s="110"/>
      <c r="T41" s="113" t="s">
        <v>8</v>
      </c>
      <c r="U41" s="110"/>
      <c r="V41" s="113" t="s">
        <v>8</v>
      </c>
      <c r="W41" s="110"/>
      <c r="X41" s="113" t="s">
        <v>8</v>
      </c>
      <c r="Y41" s="110"/>
      <c r="Z41" s="113" t="s">
        <v>8</v>
      </c>
      <c r="AA41" s="110"/>
      <c r="AB41" s="113">
        <v>80.479995727539063</v>
      </c>
      <c r="AC41" s="110"/>
      <c r="AD41" s="113">
        <v>75.779998779296875</v>
      </c>
      <c r="AE41" s="110"/>
      <c r="AF41" s="113">
        <v>76.180000305175781</v>
      </c>
      <c r="AG41" s="110"/>
      <c r="AH41" s="113">
        <v>77.080001831054687</v>
      </c>
      <c r="AI41" s="110"/>
      <c r="AJ41" s="113" t="s">
        <v>8</v>
      </c>
      <c r="AK41" s="110"/>
      <c r="AL41" s="113" t="s">
        <v>8</v>
      </c>
      <c r="AM41" s="110"/>
      <c r="AN41" s="113" t="s">
        <v>8</v>
      </c>
      <c r="AO41" s="110"/>
      <c r="AP41" s="113" t="s">
        <v>8</v>
      </c>
      <c r="AQ41" s="110"/>
      <c r="AR41" s="110"/>
    </row>
    <row r="42" spans="1:44" ht="12.6" customHeight="1" x14ac:dyDescent="0.25">
      <c r="B42" s="98" t="s">
        <v>20</v>
      </c>
      <c r="C42" s="99" t="s">
        <v>7</v>
      </c>
      <c r="D42" s="100" t="s">
        <v>8</v>
      </c>
      <c r="E42" s="106"/>
      <c r="F42" s="100" t="s">
        <v>8</v>
      </c>
      <c r="G42" s="106"/>
      <c r="H42" s="100" t="s">
        <v>8</v>
      </c>
      <c r="I42" s="106"/>
      <c r="J42" s="100" t="s">
        <v>8</v>
      </c>
      <c r="K42" s="106"/>
      <c r="L42" s="100" t="s">
        <v>8</v>
      </c>
      <c r="M42" s="106"/>
      <c r="N42" s="100" t="s">
        <v>8</v>
      </c>
      <c r="O42" s="106"/>
      <c r="P42" s="100" t="s">
        <v>8</v>
      </c>
      <c r="Q42" s="106"/>
      <c r="R42" s="100">
        <v>7048454</v>
      </c>
      <c r="S42" s="106"/>
      <c r="T42" s="100">
        <v>7086438</v>
      </c>
      <c r="U42" s="106"/>
      <c r="V42" s="100">
        <v>6683889</v>
      </c>
      <c r="W42" s="106"/>
      <c r="X42" s="100">
        <v>6828025</v>
      </c>
      <c r="Y42" s="106"/>
      <c r="Z42" s="100">
        <v>6841269</v>
      </c>
      <c r="AA42" s="106"/>
      <c r="AB42" s="100">
        <v>6979055</v>
      </c>
      <c r="AC42" s="106"/>
      <c r="AD42" s="100">
        <v>6988163</v>
      </c>
      <c r="AE42" s="106"/>
      <c r="AF42" s="100">
        <v>6622448</v>
      </c>
      <c r="AG42" s="106"/>
      <c r="AH42" s="100">
        <v>6618319</v>
      </c>
      <c r="AI42" s="106"/>
      <c r="AJ42" s="100">
        <v>6771338</v>
      </c>
      <c r="AK42" s="106"/>
      <c r="AL42" s="100">
        <v>7553084</v>
      </c>
      <c r="AM42" s="106"/>
      <c r="AN42" s="100">
        <v>7100155</v>
      </c>
      <c r="AO42" s="106"/>
      <c r="AP42" s="100" t="s">
        <v>8</v>
      </c>
      <c r="AQ42" s="101"/>
      <c r="AR42" s="114"/>
    </row>
    <row r="43" spans="1:44" ht="12.6" customHeight="1" x14ac:dyDescent="0.25">
      <c r="B43" s="98" t="s">
        <v>21</v>
      </c>
      <c r="C43" s="99" t="s">
        <v>12</v>
      </c>
      <c r="D43" s="100" t="s">
        <v>8</v>
      </c>
      <c r="E43" s="101"/>
      <c r="F43" s="100" t="s">
        <v>8</v>
      </c>
      <c r="G43" s="101"/>
      <c r="H43" s="100" t="s">
        <v>8</v>
      </c>
      <c r="I43" s="101"/>
      <c r="J43" s="100" t="s">
        <v>8</v>
      </c>
      <c r="K43" s="101"/>
      <c r="L43" s="100" t="s">
        <v>8</v>
      </c>
      <c r="M43" s="101"/>
      <c r="N43" s="100" t="s">
        <v>8</v>
      </c>
      <c r="O43" s="101"/>
      <c r="P43" s="100" t="s">
        <v>8</v>
      </c>
      <c r="Q43" s="101"/>
      <c r="R43" s="100" t="s">
        <v>8</v>
      </c>
      <c r="S43" s="101"/>
      <c r="T43" s="100" t="s">
        <v>8</v>
      </c>
      <c r="U43" s="101"/>
      <c r="V43" s="100" t="s">
        <v>8</v>
      </c>
      <c r="W43" s="101"/>
      <c r="X43" s="100" t="s">
        <v>8</v>
      </c>
      <c r="Y43" s="101"/>
      <c r="Z43" s="100" t="s">
        <v>8</v>
      </c>
      <c r="AA43" s="101"/>
      <c r="AB43" s="100" t="s">
        <v>8</v>
      </c>
      <c r="AC43" s="101"/>
      <c r="AD43" s="100" t="s">
        <v>8</v>
      </c>
      <c r="AE43" s="101"/>
      <c r="AF43" s="100" t="s">
        <v>8</v>
      </c>
      <c r="AG43" s="101"/>
      <c r="AH43" s="100" t="s">
        <v>8</v>
      </c>
      <c r="AI43" s="101"/>
      <c r="AJ43" s="100" t="s">
        <v>8</v>
      </c>
      <c r="AK43" s="101"/>
      <c r="AL43" s="100" t="s">
        <v>8</v>
      </c>
      <c r="AM43" s="101"/>
      <c r="AN43" s="100">
        <v>16451</v>
      </c>
      <c r="AO43" s="101"/>
      <c r="AP43" s="100">
        <v>16184</v>
      </c>
      <c r="AQ43" s="101"/>
      <c r="AR43" s="110"/>
    </row>
    <row r="44" spans="1:44" ht="12.6" customHeight="1" x14ac:dyDescent="0.25">
      <c r="B44" s="98" t="s">
        <v>22</v>
      </c>
      <c r="C44" s="99" t="s">
        <v>7</v>
      </c>
      <c r="D44" s="100">
        <v>940250</v>
      </c>
      <c r="E44" s="101"/>
      <c r="F44" s="100">
        <v>775435</v>
      </c>
      <c r="G44" s="101"/>
      <c r="H44" s="100">
        <v>729843</v>
      </c>
      <c r="I44" s="101"/>
      <c r="J44" s="100">
        <v>1001283</v>
      </c>
      <c r="K44" s="101"/>
      <c r="L44" s="100">
        <v>785874</v>
      </c>
      <c r="M44" s="101"/>
      <c r="N44" s="100">
        <v>862003</v>
      </c>
      <c r="O44" s="101"/>
      <c r="P44" s="100">
        <v>902209</v>
      </c>
      <c r="Q44" s="101"/>
      <c r="R44" s="100">
        <v>971996</v>
      </c>
      <c r="S44" s="101"/>
      <c r="T44" s="100">
        <v>1006867</v>
      </c>
      <c r="U44" s="101"/>
      <c r="V44" s="100">
        <v>1133798</v>
      </c>
      <c r="W44" s="101"/>
      <c r="X44" s="100">
        <v>1027296.5</v>
      </c>
      <c r="Y44" s="101"/>
      <c r="Z44" s="100">
        <v>976932.25</v>
      </c>
      <c r="AA44" s="101"/>
      <c r="AB44" s="100">
        <v>943781</v>
      </c>
      <c r="AC44" s="101"/>
      <c r="AD44" s="100">
        <v>645752.5625</v>
      </c>
      <c r="AE44" s="101"/>
      <c r="AF44" s="100" t="s">
        <v>8</v>
      </c>
      <c r="AG44" s="101"/>
      <c r="AH44" s="100" t="s">
        <v>8</v>
      </c>
      <c r="AI44" s="101"/>
      <c r="AJ44" s="100" t="s">
        <v>8</v>
      </c>
      <c r="AK44" s="101"/>
      <c r="AL44" s="100" t="s">
        <v>8</v>
      </c>
      <c r="AM44" s="101"/>
      <c r="AN44" s="100" t="s">
        <v>8</v>
      </c>
      <c r="AO44" s="101"/>
      <c r="AP44" s="100" t="s">
        <v>8</v>
      </c>
      <c r="AQ44" s="101"/>
      <c r="AR44" s="110"/>
    </row>
    <row r="45" spans="1:44" ht="37.200000000000003" customHeight="1" x14ac:dyDescent="0.25">
      <c r="B45" s="98" t="s">
        <v>23</v>
      </c>
      <c r="C45" s="99" t="s">
        <v>7</v>
      </c>
      <c r="D45" s="100">
        <v>1242.300048828125</v>
      </c>
      <c r="E45" s="101"/>
      <c r="F45" s="100">
        <v>1996.5</v>
      </c>
      <c r="G45" s="101"/>
      <c r="H45" s="100">
        <v>1471.5999755859375</v>
      </c>
      <c r="I45" s="101"/>
      <c r="J45" s="100">
        <v>2536.800048828125</v>
      </c>
      <c r="K45" s="101"/>
      <c r="L45" s="100">
        <v>1966.199951171875</v>
      </c>
      <c r="M45" s="101"/>
      <c r="N45" s="100">
        <v>1441.300048828125</v>
      </c>
      <c r="O45" s="101"/>
      <c r="P45" s="100">
        <v>1886.300048828125</v>
      </c>
      <c r="Q45" s="101"/>
      <c r="R45" s="100">
        <v>2269.300048828125</v>
      </c>
      <c r="S45" s="101"/>
      <c r="T45" s="100">
        <v>1666.0999755859375</v>
      </c>
      <c r="U45" s="101"/>
      <c r="V45" s="100">
        <v>1077</v>
      </c>
      <c r="W45" s="101"/>
      <c r="X45" s="100">
        <v>590</v>
      </c>
      <c r="Y45" s="101"/>
      <c r="Z45" s="100">
        <v>2354</v>
      </c>
      <c r="AA45" s="101"/>
      <c r="AB45" s="100">
        <v>1674</v>
      </c>
      <c r="AC45" s="101"/>
      <c r="AD45" s="100">
        <v>338</v>
      </c>
      <c r="AE45" s="101"/>
      <c r="AF45" s="100">
        <v>1943.987548828125</v>
      </c>
      <c r="AG45" s="101"/>
      <c r="AH45" s="100">
        <v>889.86541748046875</v>
      </c>
      <c r="AI45" s="101"/>
      <c r="AJ45" s="100" t="s">
        <v>8</v>
      </c>
      <c r="AK45" s="101"/>
      <c r="AL45" s="100" t="s">
        <v>8</v>
      </c>
      <c r="AM45" s="101"/>
      <c r="AN45" s="100" t="s">
        <v>8</v>
      </c>
      <c r="AO45" s="101"/>
      <c r="AP45" s="100" t="s">
        <v>8</v>
      </c>
      <c r="AQ45" s="101"/>
      <c r="AR45" s="110"/>
    </row>
    <row r="46" spans="1:44" ht="16.2" customHeight="1" x14ac:dyDescent="0.25">
      <c r="B46" s="115" t="s">
        <v>24</v>
      </c>
      <c r="C46" s="116" t="s">
        <v>7</v>
      </c>
      <c r="D46" s="100" t="s">
        <v>8</v>
      </c>
      <c r="E46" s="101"/>
      <c r="F46" s="100" t="s">
        <v>8</v>
      </c>
      <c r="G46" s="101"/>
      <c r="H46" s="100" t="s">
        <v>8</v>
      </c>
      <c r="I46" s="101"/>
      <c r="J46" s="100" t="s">
        <v>8</v>
      </c>
      <c r="K46" s="101"/>
      <c r="L46" s="100" t="s">
        <v>8</v>
      </c>
      <c r="M46" s="101"/>
      <c r="N46" s="100" t="s">
        <v>8</v>
      </c>
      <c r="O46" s="101"/>
      <c r="P46" s="100" t="s">
        <v>8</v>
      </c>
      <c r="Q46" s="101"/>
      <c r="R46" s="100">
        <v>109448.765625</v>
      </c>
      <c r="S46" s="101"/>
      <c r="T46" s="100">
        <v>113665.1640625</v>
      </c>
      <c r="U46" s="101"/>
      <c r="V46" s="100">
        <v>114062.46875</v>
      </c>
      <c r="W46" s="101"/>
      <c r="X46" s="100">
        <v>117316.5390625</v>
      </c>
      <c r="Y46" s="101"/>
      <c r="Z46" s="100">
        <v>112314.7109375</v>
      </c>
      <c r="AA46" s="101"/>
      <c r="AB46" s="100">
        <v>102451.4765625</v>
      </c>
      <c r="AC46" s="101"/>
      <c r="AD46" s="100">
        <v>119202.453125</v>
      </c>
      <c r="AE46" s="101"/>
      <c r="AF46" s="100">
        <v>127911.2265625</v>
      </c>
      <c r="AG46" s="101"/>
      <c r="AH46" s="100">
        <v>105465.0546875</v>
      </c>
      <c r="AI46" s="101"/>
      <c r="AJ46" s="100">
        <v>143679.25</v>
      </c>
      <c r="AK46" s="101"/>
      <c r="AL46" s="100">
        <v>108094.2421875</v>
      </c>
      <c r="AM46" s="101"/>
      <c r="AN46" s="100">
        <v>118616.8671875</v>
      </c>
      <c r="AO46" s="101"/>
      <c r="AP46" s="100" t="s">
        <v>8</v>
      </c>
      <c r="AQ46" s="101"/>
      <c r="AR46" s="110"/>
    </row>
    <row r="47" spans="1:44" ht="12.6" customHeight="1" x14ac:dyDescent="0.25">
      <c r="B47" s="107" t="s">
        <v>25</v>
      </c>
      <c r="C47" s="108" t="s">
        <v>12</v>
      </c>
      <c r="D47" s="109">
        <v>13695</v>
      </c>
      <c r="E47" s="110"/>
      <c r="F47" s="109">
        <v>30363</v>
      </c>
      <c r="G47" s="110"/>
      <c r="H47" s="109" t="s">
        <v>8</v>
      </c>
      <c r="I47" s="110"/>
      <c r="J47" s="109" t="s">
        <v>8</v>
      </c>
      <c r="K47" s="110"/>
      <c r="L47" s="109" t="s">
        <v>8</v>
      </c>
      <c r="M47" s="110"/>
      <c r="N47" s="109" t="s">
        <v>8</v>
      </c>
      <c r="O47" s="110"/>
      <c r="P47" s="109">
        <v>12194</v>
      </c>
      <c r="Q47" s="110"/>
      <c r="R47" s="109">
        <v>21599</v>
      </c>
      <c r="S47" s="110"/>
      <c r="T47" s="109">
        <v>24785</v>
      </c>
      <c r="U47" s="110"/>
      <c r="V47" s="109">
        <v>6873</v>
      </c>
      <c r="W47" s="110"/>
      <c r="X47" s="109">
        <v>26537</v>
      </c>
      <c r="Y47" s="110"/>
      <c r="Z47" s="109">
        <v>24923</v>
      </c>
      <c r="AA47" s="110"/>
      <c r="AB47" s="109">
        <v>13080</v>
      </c>
      <c r="AC47" s="110"/>
      <c r="AD47" s="109">
        <v>16209</v>
      </c>
      <c r="AE47" s="110"/>
      <c r="AF47" s="109" t="s">
        <v>8</v>
      </c>
      <c r="AG47" s="110"/>
      <c r="AH47" s="109" t="s">
        <v>8</v>
      </c>
      <c r="AI47" s="110"/>
      <c r="AJ47" s="109" t="s">
        <v>8</v>
      </c>
      <c r="AK47" s="110"/>
      <c r="AL47" s="109">
        <v>27080</v>
      </c>
      <c r="AM47" s="110"/>
      <c r="AN47" s="109" t="s">
        <v>8</v>
      </c>
      <c r="AO47" s="110"/>
      <c r="AP47" s="109" t="s">
        <v>8</v>
      </c>
      <c r="AQ47" s="110"/>
      <c r="AR47" s="110"/>
    </row>
    <row r="48" spans="1:44" ht="12.6" customHeight="1" x14ac:dyDescent="0.25">
      <c r="B48" s="107" t="s">
        <v>26</v>
      </c>
      <c r="C48" s="108" t="s">
        <v>12</v>
      </c>
      <c r="D48" s="109" t="s">
        <v>8</v>
      </c>
      <c r="E48" s="114"/>
      <c r="F48" s="109" t="s">
        <v>8</v>
      </c>
      <c r="G48" s="114"/>
      <c r="H48" s="109">
        <v>759</v>
      </c>
      <c r="I48" s="114"/>
      <c r="J48" s="109">
        <v>515</v>
      </c>
      <c r="K48" s="114"/>
      <c r="L48" s="109">
        <v>497</v>
      </c>
      <c r="M48" s="114"/>
      <c r="N48" s="109">
        <v>386</v>
      </c>
      <c r="O48" s="114"/>
      <c r="P48" s="109">
        <v>342</v>
      </c>
      <c r="Q48" s="114"/>
      <c r="R48" s="109">
        <v>321.29998779296875</v>
      </c>
      <c r="S48" s="114"/>
      <c r="T48" s="109">
        <v>284.10000610351562</v>
      </c>
      <c r="U48" s="114"/>
      <c r="V48" s="109">
        <v>321.39999389648437</v>
      </c>
      <c r="W48" s="114"/>
      <c r="X48" s="109">
        <v>322.70001220703125</v>
      </c>
      <c r="Y48" s="114"/>
      <c r="Z48" s="109">
        <v>230.30000305175781</v>
      </c>
      <c r="AA48" s="114"/>
      <c r="AB48" s="109">
        <v>232.60000610351562</v>
      </c>
      <c r="AC48" s="114"/>
      <c r="AD48" s="109">
        <v>276.60000610351562</v>
      </c>
      <c r="AE48" s="114"/>
      <c r="AF48" s="109">
        <v>165</v>
      </c>
      <c r="AG48" s="114"/>
      <c r="AH48" s="109">
        <v>374.5</v>
      </c>
      <c r="AI48" s="114"/>
      <c r="AJ48" s="109">
        <v>257</v>
      </c>
      <c r="AK48" s="114"/>
      <c r="AL48" s="109">
        <v>334.79998779296875</v>
      </c>
      <c r="AM48" s="114"/>
      <c r="AN48" s="109">
        <v>473.70001220703125</v>
      </c>
      <c r="AO48" s="114"/>
      <c r="AP48" s="109">
        <v>177</v>
      </c>
      <c r="AQ48" s="110"/>
      <c r="AR48" s="114"/>
    </row>
    <row r="49" spans="1:44" ht="12.6" customHeight="1" x14ac:dyDescent="0.25">
      <c r="B49" s="107" t="s">
        <v>27</v>
      </c>
      <c r="C49" s="108" t="s">
        <v>12</v>
      </c>
      <c r="D49" s="109">
        <v>9594</v>
      </c>
      <c r="E49" s="110"/>
      <c r="F49" s="109">
        <v>17564</v>
      </c>
      <c r="G49" s="110"/>
      <c r="H49" s="109">
        <v>17429</v>
      </c>
      <c r="I49" s="110"/>
      <c r="J49" s="109">
        <v>17950</v>
      </c>
      <c r="K49" s="110"/>
      <c r="L49" s="109">
        <v>13403</v>
      </c>
      <c r="M49" s="110"/>
      <c r="N49" s="109">
        <v>13910</v>
      </c>
      <c r="O49" s="110"/>
      <c r="P49" s="109">
        <v>14380</v>
      </c>
      <c r="Q49" s="110"/>
      <c r="R49" s="109">
        <v>15567</v>
      </c>
      <c r="S49" s="110"/>
      <c r="T49" s="109">
        <v>22765</v>
      </c>
      <c r="U49" s="110"/>
      <c r="V49" s="109">
        <v>11376</v>
      </c>
      <c r="W49" s="110"/>
      <c r="X49" s="109">
        <v>12156</v>
      </c>
      <c r="Y49" s="110"/>
      <c r="Z49" s="109">
        <v>14858</v>
      </c>
      <c r="AA49" s="110"/>
      <c r="AB49" s="109">
        <v>18220</v>
      </c>
      <c r="AC49" s="110"/>
      <c r="AD49" s="109">
        <v>13350</v>
      </c>
      <c r="AE49" s="110"/>
      <c r="AF49" s="109">
        <v>10416</v>
      </c>
      <c r="AG49" s="110"/>
      <c r="AH49" s="109">
        <v>11220</v>
      </c>
      <c r="AI49" s="110"/>
      <c r="AJ49" s="109">
        <v>24341</v>
      </c>
      <c r="AK49" s="110"/>
      <c r="AL49" s="109">
        <v>13500</v>
      </c>
      <c r="AM49" s="110">
        <v>1</v>
      </c>
      <c r="AN49" s="109">
        <v>12573</v>
      </c>
      <c r="AO49" s="110">
        <v>1</v>
      </c>
      <c r="AP49" s="109">
        <v>19040</v>
      </c>
      <c r="AQ49" s="110">
        <v>1</v>
      </c>
      <c r="AR49" s="110"/>
    </row>
    <row r="50" spans="1:44" ht="12.6" customHeight="1" x14ac:dyDescent="0.25">
      <c r="B50" s="107" t="s">
        <v>28</v>
      </c>
      <c r="C50" s="108" t="s">
        <v>12</v>
      </c>
      <c r="D50" s="109">
        <v>18360</v>
      </c>
      <c r="E50" s="110"/>
      <c r="F50" s="109">
        <v>10108</v>
      </c>
      <c r="G50" s="110"/>
      <c r="H50" s="109">
        <v>5552</v>
      </c>
      <c r="I50" s="110"/>
      <c r="J50" s="109">
        <v>10480</v>
      </c>
      <c r="K50" s="110"/>
      <c r="L50" s="109">
        <v>24117</v>
      </c>
      <c r="M50" s="110"/>
      <c r="N50" s="109">
        <v>22588</v>
      </c>
      <c r="O50" s="110"/>
      <c r="P50" s="109" t="s">
        <v>8</v>
      </c>
      <c r="Q50" s="110"/>
      <c r="R50" s="109" t="s">
        <v>8</v>
      </c>
      <c r="S50" s="110"/>
      <c r="T50" s="109" t="s">
        <v>8</v>
      </c>
      <c r="U50" s="110"/>
      <c r="V50" s="109" t="s">
        <v>8</v>
      </c>
      <c r="W50" s="110"/>
      <c r="X50" s="109" t="s">
        <v>8</v>
      </c>
      <c r="Y50" s="110"/>
      <c r="Z50" s="109" t="s">
        <v>8</v>
      </c>
      <c r="AA50" s="110"/>
      <c r="AB50" s="109" t="s">
        <v>8</v>
      </c>
      <c r="AC50" s="110"/>
      <c r="AD50" s="109" t="s">
        <v>8</v>
      </c>
      <c r="AE50" s="110"/>
      <c r="AF50" s="109" t="s">
        <v>8</v>
      </c>
      <c r="AG50" s="110"/>
      <c r="AH50" s="109" t="s">
        <v>8</v>
      </c>
      <c r="AI50" s="110"/>
      <c r="AJ50" s="109" t="s">
        <v>8</v>
      </c>
      <c r="AK50" s="110"/>
      <c r="AL50" s="109" t="s">
        <v>8</v>
      </c>
      <c r="AM50" s="110"/>
      <c r="AN50" s="109" t="s">
        <v>8</v>
      </c>
      <c r="AO50" s="110"/>
      <c r="AP50" s="109" t="s">
        <v>8</v>
      </c>
      <c r="AQ50" s="110"/>
      <c r="AR50" s="110"/>
    </row>
    <row r="51" spans="1:44" ht="12.6" customHeight="1" x14ac:dyDescent="0.25">
      <c r="B51" s="107" t="s">
        <v>29</v>
      </c>
      <c r="C51" s="108" t="s">
        <v>7</v>
      </c>
      <c r="D51" s="109">
        <v>34465.40625</v>
      </c>
      <c r="E51" s="110"/>
      <c r="F51" s="109">
        <v>86777.6640625</v>
      </c>
      <c r="G51" s="110"/>
      <c r="H51" s="109">
        <v>89866.3671875</v>
      </c>
      <c r="I51" s="110"/>
      <c r="J51" s="109">
        <v>145385.40625</v>
      </c>
      <c r="K51" s="110"/>
      <c r="L51" s="109">
        <v>56448.1015625</v>
      </c>
      <c r="M51" s="110"/>
      <c r="N51" s="109">
        <v>157154.578125</v>
      </c>
      <c r="O51" s="110"/>
      <c r="P51" s="109">
        <v>96859.9140625</v>
      </c>
      <c r="Q51" s="110"/>
      <c r="R51" s="109">
        <v>97546.53125</v>
      </c>
      <c r="S51" s="110"/>
      <c r="T51" s="109">
        <v>122325.90625</v>
      </c>
      <c r="U51" s="110"/>
      <c r="V51" s="109">
        <v>84259.0078125</v>
      </c>
      <c r="W51" s="110"/>
      <c r="X51" s="109">
        <v>53009.4765625</v>
      </c>
      <c r="Y51" s="110"/>
      <c r="Z51" s="109">
        <v>52853.125</v>
      </c>
      <c r="AA51" s="110"/>
      <c r="AB51" s="109">
        <v>97432.8046875</v>
      </c>
      <c r="AC51" s="110"/>
      <c r="AD51" s="109">
        <v>98682.8671875</v>
      </c>
      <c r="AE51" s="110"/>
      <c r="AF51" s="109">
        <v>170909.203125</v>
      </c>
      <c r="AG51" s="110"/>
      <c r="AH51" s="109" t="s">
        <v>8</v>
      </c>
      <c r="AI51" s="110"/>
      <c r="AJ51" s="109" t="s">
        <v>8</v>
      </c>
      <c r="AK51" s="110"/>
      <c r="AL51" s="109" t="s">
        <v>8</v>
      </c>
      <c r="AM51" s="110"/>
      <c r="AN51" s="109" t="s">
        <v>8</v>
      </c>
      <c r="AO51" s="110"/>
      <c r="AP51" s="109" t="s">
        <v>8</v>
      </c>
      <c r="AQ51" s="110"/>
      <c r="AR51" s="110"/>
    </row>
    <row r="52" spans="1:44" ht="12.6" customHeight="1" x14ac:dyDescent="0.25">
      <c r="B52" s="98" t="s">
        <v>30</v>
      </c>
      <c r="C52" s="99" t="s">
        <v>7</v>
      </c>
      <c r="D52" s="100" t="s">
        <v>8</v>
      </c>
      <c r="E52" s="106"/>
      <c r="F52" s="100" t="s">
        <v>8</v>
      </c>
      <c r="G52" s="106"/>
      <c r="H52" s="100" t="s">
        <v>8</v>
      </c>
      <c r="I52" s="106"/>
      <c r="J52" s="100" t="s">
        <v>8</v>
      </c>
      <c r="K52" s="106"/>
      <c r="L52" s="100" t="s">
        <v>8</v>
      </c>
      <c r="M52" s="106"/>
      <c r="N52" s="100" t="s">
        <v>8</v>
      </c>
      <c r="O52" s="106"/>
      <c r="P52" s="100" t="s">
        <v>8</v>
      </c>
      <c r="Q52" s="106"/>
      <c r="R52" s="100" t="s">
        <v>8</v>
      </c>
      <c r="S52" s="106"/>
      <c r="T52" s="100" t="s">
        <v>8</v>
      </c>
      <c r="U52" s="106"/>
      <c r="V52" s="100">
        <v>1300</v>
      </c>
      <c r="W52" s="106"/>
      <c r="X52" s="100">
        <v>1300</v>
      </c>
      <c r="Y52" s="106"/>
      <c r="Z52" s="100">
        <v>1300</v>
      </c>
      <c r="AA52" s="106"/>
      <c r="AB52" s="100">
        <v>1300</v>
      </c>
      <c r="AC52" s="106"/>
      <c r="AD52" s="100">
        <v>1300</v>
      </c>
      <c r="AE52" s="106"/>
      <c r="AF52" s="100">
        <v>1300</v>
      </c>
      <c r="AG52" s="106"/>
      <c r="AH52" s="100">
        <v>1300</v>
      </c>
      <c r="AI52" s="106"/>
      <c r="AJ52" s="100" t="s">
        <v>8</v>
      </c>
      <c r="AK52" s="106"/>
      <c r="AL52" s="100" t="s">
        <v>8</v>
      </c>
      <c r="AM52" s="106"/>
      <c r="AN52" s="100" t="s">
        <v>8</v>
      </c>
      <c r="AO52" s="106"/>
      <c r="AP52" s="100" t="s">
        <v>8</v>
      </c>
      <c r="AQ52" s="101"/>
      <c r="AR52" s="114"/>
    </row>
    <row r="53" spans="1:44" ht="12.6" customHeight="1" x14ac:dyDescent="0.25">
      <c r="B53" s="98" t="s">
        <v>31</v>
      </c>
      <c r="C53" s="99" t="s">
        <v>7</v>
      </c>
      <c r="D53" s="100" t="s">
        <v>8</v>
      </c>
      <c r="E53" s="101"/>
      <c r="F53" s="100" t="s">
        <v>8</v>
      </c>
      <c r="G53" s="101"/>
      <c r="H53" s="100" t="s">
        <v>8</v>
      </c>
      <c r="I53" s="101"/>
      <c r="J53" s="100" t="s">
        <v>8</v>
      </c>
      <c r="K53" s="101"/>
      <c r="L53" s="100" t="s">
        <v>8</v>
      </c>
      <c r="M53" s="101"/>
      <c r="N53" s="100" t="s">
        <v>8</v>
      </c>
      <c r="O53" s="101"/>
      <c r="P53" s="100" t="s">
        <v>8</v>
      </c>
      <c r="Q53" s="101"/>
      <c r="R53" s="100" t="s">
        <v>8</v>
      </c>
      <c r="S53" s="101"/>
      <c r="T53" s="100" t="s">
        <v>8</v>
      </c>
      <c r="U53" s="101"/>
      <c r="V53" s="100" t="s">
        <v>8</v>
      </c>
      <c r="W53" s="101"/>
      <c r="X53" s="100" t="s">
        <v>8</v>
      </c>
      <c r="Y53" s="101"/>
      <c r="Z53" s="100">
        <v>15122.7392578125</v>
      </c>
      <c r="AA53" s="101"/>
      <c r="AB53" s="100" t="s">
        <v>8</v>
      </c>
      <c r="AC53" s="101"/>
      <c r="AD53" s="100" t="s">
        <v>8</v>
      </c>
      <c r="AE53" s="101"/>
      <c r="AF53" s="100" t="s">
        <v>8</v>
      </c>
      <c r="AG53" s="101"/>
      <c r="AH53" s="100" t="s">
        <v>8</v>
      </c>
      <c r="AI53" s="101"/>
      <c r="AJ53" s="100" t="s">
        <v>8</v>
      </c>
      <c r="AK53" s="101"/>
      <c r="AL53" s="100" t="s">
        <v>8</v>
      </c>
      <c r="AM53" s="101"/>
      <c r="AN53" s="100">
        <v>15123</v>
      </c>
      <c r="AO53" s="101"/>
      <c r="AP53" s="100" t="s">
        <v>8</v>
      </c>
      <c r="AQ53" s="101"/>
      <c r="AR53" s="110"/>
    </row>
    <row r="54" spans="1:44" ht="12.6" customHeight="1" x14ac:dyDescent="0.25">
      <c r="B54" s="98" t="s">
        <v>32</v>
      </c>
      <c r="C54" s="99" t="s">
        <v>12</v>
      </c>
      <c r="D54" s="100">
        <v>17896</v>
      </c>
      <c r="E54" s="101"/>
      <c r="F54" s="100">
        <v>13249</v>
      </c>
      <c r="G54" s="101"/>
      <c r="H54" s="100">
        <v>7874</v>
      </c>
      <c r="I54" s="101"/>
      <c r="J54" s="100">
        <v>10898</v>
      </c>
      <c r="K54" s="101"/>
      <c r="L54" s="100">
        <v>13468</v>
      </c>
      <c r="M54" s="101"/>
      <c r="N54" s="100">
        <v>12520</v>
      </c>
      <c r="O54" s="101"/>
      <c r="P54" s="100" t="s">
        <v>8</v>
      </c>
      <c r="Q54" s="101"/>
      <c r="R54" s="100" t="s">
        <v>8</v>
      </c>
      <c r="S54" s="101"/>
      <c r="T54" s="100" t="s">
        <v>8</v>
      </c>
      <c r="U54" s="101"/>
      <c r="V54" s="100" t="s">
        <v>8</v>
      </c>
      <c r="W54" s="101"/>
      <c r="X54" s="100" t="s">
        <v>8</v>
      </c>
      <c r="Y54" s="101"/>
      <c r="Z54" s="100">
        <v>28985.69921875</v>
      </c>
      <c r="AA54" s="101"/>
      <c r="AB54" s="100">
        <v>7635.2998046875</v>
      </c>
      <c r="AC54" s="101"/>
      <c r="AD54" s="100">
        <v>31431.400390625</v>
      </c>
      <c r="AE54" s="101"/>
      <c r="AF54" s="100" t="s">
        <v>8</v>
      </c>
      <c r="AG54" s="101"/>
      <c r="AH54" s="100" t="s">
        <v>8</v>
      </c>
      <c r="AI54" s="101"/>
      <c r="AJ54" s="100" t="s">
        <v>8</v>
      </c>
      <c r="AK54" s="101"/>
      <c r="AL54" s="100">
        <v>30371.30078125</v>
      </c>
      <c r="AM54" s="101"/>
      <c r="AN54" s="100">
        <v>20385</v>
      </c>
      <c r="AO54" s="101">
        <v>1</v>
      </c>
      <c r="AP54" s="100">
        <v>9357</v>
      </c>
      <c r="AQ54" s="101">
        <v>1</v>
      </c>
      <c r="AR54" s="110"/>
    </row>
    <row r="55" spans="1:44" ht="12.6" customHeight="1" x14ac:dyDescent="0.25">
      <c r="B55" s="98" t="s">
        <v>33</v>
      </c>
      <c r="C55" s="99" t="s">
        <v>12</v>
      </c>
      <c r="D55" s="100">
        <v>88000</v>
      </c>
      <c r="E55" s="101"/>
      <c r="F55" s="100">
        <v>105000</v>
      </c>
      <c r="G55" s="101"/>
      <c r="H55" s="100">
        <v>100000</v>
      </c>
      <c r="I55" s="101"/>
      <c r="J55" s="100">
        <v>87000</v>
      </c>
      <c r="K55" s="101"/>
      <c r="L55" s="100">
        <v>130000</v>
      </c>
      <c r="M55" s="101"/>
      <c r="N55" s="100">
        <v>95600</v>
      </c>
      <c r="O55" s="101"/>
      <c r="P55" s="100">
        <v>117000</v>
      </c>
      <c r="Q55" s="101"/>
      <c r="R55" s="100">
        <v>87000</v>
      </c>
      <c r="S55" s="101"/>
      <c r="T55" s="100">
        <v>78000</v>
      </c>
      <c r="U55" s="101"/>
      <c r="V55" s="100">
        <v>84000</v>
      </c>
      <c r="W55" s="101"/>
      <c r="X55" s="100">
        <v>135000</v>
      </c>
      <c r="Y55" s="101"/>
      <c r="Z55" s="100">
        <v>116000</v>
      </c>
      <c r="AA55" s="101"/>
      <c r="AB55" s="100">
        <v>103417</v>
      </c>
      <c r="AC55" s="101"/>
      <c r="AD55" s="100">
        <v>96000</v>
      </c>
      <c r="AE55" s="101"/>
      <c r="AF55" s="100">
        <v>147805</v>
      </c>
      <c r="AG55" s="101"/>
      <c r="AH55" s="100">
        <v>88022</v>
      </c>
      <c r="AI55" s="101"/>
      <c r="AJ55" s="100">
        <v>103123</v>
      </c>
      <c r="AK55" s="101"/>
      <c r="AL55" s="100">
        <v>123552</v>
      </c>
      <c r="AM55" s="101"/>
      <c r="AN55" s="100">
        <v>153575</v>
      </c>
      <c r="AO55" s="101"/>
      <c r="AP55" s="100">
        <v>106797</v>
      </c>
      <c r="AQ55" s="101"/>
      <c r="AR55" s="110"/>
    </row>
    <row r="56" spans="1:44" s="102" customFormat="1" ht="16.2" customHeight="1" x14ac:dyDescent="0.25">
      <c r="A56" s="1"/>
      <c r="B56" s="103" t="s">
        <v>34</v>
      </c>
      <c r="C56" s="104" t="s">
        <v>12</v>
      </c>
      <c r="D56" s="105">
        <v>154460.59375</v>
      </c>
      <c r="E56" s="101"/>
      <c r="F56" s="105">
        <v>212792.09375</v>
      </c>
      <c r="G56" s="101"/>
      <c r="H56" s="105">
        <v>195501.59375</v>
      </c>
      <c r="I56" s="101"/>
      <c r="J56" s="105">
        <v>127723.296875</v>
      </c>
      <c r="K56" s="101"/>
      <c r="L56" s="105">
        <v>181597.59375</v>
      </c>
      <c r="M56" s="101"/>
      <c r="N56" s="105">
        <v>239361.5</v>
      </c>
      <c r="O56" s="101"/>
      <c r="P56" s="105">
        <v>223689.59375</v>
      </c>
      <c r="Q56" s="101"/>
      <c r="R56" s="105">
        <v>212667</v>
      </c>
      <c r="S56" s="101"/>
      <c r="T56" s="105">
        <v>194904.296875</v>
      </c>
      <c r="U56" s="101"/>
      <c r="V56" s="105">
        <v>84880</v>
      </c>
      <c r="W56" s="101"/>
      <c r="X56" s="105">
        <v>147465.90625</v>
      </c>
      <c r="Y56" s="101"/>
      <c r="Z56" s="105">
        <v>76354.6015625</v>
      </c>
      <c r="AA56" s="101"/>
      <c r="AB56" s="105">
        <v>509886.1875</v>
      </c>
      <c r="AC56" s="101"/>
      <c r="AD56" s="105">
        <v>509243.8125</v>
      </c>
      <c r="AE56" s="101"/>
      <c r="AF56" s="105">
        <v>203834.796875</v>
      </c>
      <c r="AG56" s="101"/>
      <c r="AH56" s="105">
        <v>159004.59375</v>
      </c>
      <c r="AI56" s="101"/>
      <c r="AJ56" s="105">
        <v>174155.90625</v>
      </c>
      <c r="AK56" s="101"/>
      <c r="AL56" s="105">
        <v>117553.203125</v>
      </c>
      <c r="AM56" s="101"/>
      <c r="AN56" s="105">
        <v>179435.703125</v>
      </c>
      <c r="AO56" s="101"/>
      <c r="AP56" s="105">
        <v>242056.703125</v>
      </c>
      <c r="AQ56" s="101"/>
      <c r="AR56" s="110"/>
    </row>
    <row r="57" spans="1:44" ht="16.2" customHeight="1" x14ac:dyDescent="0.25">
      <c r="B57" s="107" t="s">
        <v>35</v>
      </c>
      <c r="C57" s="108" t="s">
        <v>7</v>
      </c>
      <c r="D57" s="109">
        <v>-4698</v>
      </c>
      <c r="E57" s="110">
        <v>2</v>
      </c>
      <c r="F57" s="109">
        <v>-4373</v>
      </c>
      <c r="G57" s="110">
        <v>2</v>
      </c>
      <c r="H57" s="109" t="s">
        <v>8</v>
      </c>
      <c r="I57" s="110"/>
      <c r="J57" s="109" t="s">
        <v>8</v>
      </c>
      <c r="K57" s="110"/>
      <c r="L57" s="109" t="s">
        <v>8</v>
      </c>
      <c r="M57" s="110"/>
      <c r="N57" s="109">
        <v>-79</v>
      </c>
      <c r="O57" s="110">
        <v>2</v>
      </c>
      <c r="P57" s="109">
        <v>-3549</v>
      </c>
      <c r="Q57" s="110">
        <v>2</v>
      </c>
      <c r="R57" s="109">
        <v>-4274</v>
      </c>
      <c r="S57" s="110">
        <v>2</v>
      </c>
      <c r="T57" s="109">
        <v>-7130</v>
      </c>
      <c r="U57" s="110">
        <v>2</v>
      </c>
      <c r="V57" s="109">
        <v>-3021</v>
      </c>
      <c r="W57" s="110">
        <v>2</v>
      </c>
      <c r="X57" s="109">
        <v>-2922</v>
      </c>
      <c r="Y57" s="110">
        <v>2</v>
      </c>
      <c r="Z57" s="109">
        <v>-759</v>
      </c>
      <c r="AA57" s="110">
        <v>2</v>
      </c>
      <c r="AB57" s="109">
        <v>-6741</v>
      </c>
      <c r="AC57" s="110">
        <v>2</v>
      </c>
      <c r="AD57" s="109">
        <v>-6795.55322265625</v>
      </c>
      <c r="AE57" s="110">
        <v>2</v>
      </c>
      <c r="AF57" s="109">
        <v>-1798.489501953125</v>
      </c>
      <c r="AG57" s="110">
        <v>2</v>
      </c>
      <c r="AH57" s="109">
        <v>4807.35400390625</v>
      </c>
      <c r="AI57" s="110"/>
      <c r="AJ57" s="109" t="s">
        <v>8</v>
      </c>
      <c r="AK57" s="110"/>
      <c r="AL57" s="109" t="s">
        <v>8</v>
      </c>
      <c r="AM57" s="110"/>
      <c r="AN57" s="109" t="s">
        <v>8</v>
      </c>
      <c r="AO57" s="110"/>
      <c r="AP57" s="109" t="s">
        <v>8</v>
      </c>
      <c r="AQ57" s="110"/>
      <c r="AR57" s="110"/>
    </row>
    <row r="58" spans="1:44" x14ac:dyDescent="0.25">
      <c r="B58" s="107" t="s">
        <v>36</v>
      </c>
      <c r="C58" s="108" t="s">
        <v>7</v>
      </c>
      <c r="D58" s="109">
        <v>47375</v>
      </c>
      <c r="E58" s="114"/>
      <c r="F58" s="109">
        <v>34664</v>
      </c>
      <c r="G58" s="114"/>
      <c r="H58" s="109">
        <v>35647</v>
      </c>
      <c r="I58" s="114"/>
      <c r="J58" s="109">
        <v>40166</v>
      </c>
      <c r="K58" s="114"/>
      <c r="L58" s="109">
        <v>32797</v>
      </c>
      <c r="M58" s="114"/>
      <c r="N58" s="109">
        <v>40310</v>
      </c>
      <c r="O58" s="114"/>
      <c r="P58" s="109">
        <v>38712</v>
      </c>
      <c r="Q58" s="114"/>
      <c r="R58" s="109">
        <v>40110</v>
      </c>
      <c r="S58" s="114"/>
      <c r="T58" s="109">
        <v>52450</v>
      </c>
      <c r="U58" s="114"/>
      <c r="V58" s="109">
        <v>45970</v>
      </c>
      <c r="W58" s="114"/>
      <c r="X58" s="109">
        <v>47269</v>
      </c>
      <c r="Y58" s="114"/>
      <c r="Z58" s="109">
        <v>49192</v>
      </c>
      <c r="AA58" s="114"/>
      <c r="AB58" s="109">
        <v>42793</v>
      </c>
      <c r="AC58" s="114"/>
      <c r="AD58" s="109">
        <v>31586</v>
      </c>
      <c r="AE58" s="114"/>
      <c r="AF58" s="109">
        <v>42912</v>
      </c>
      <c r="AG58" s="114"/>
      <c r="AH58" s="109">
        <v>49557</v>
      </c>
      <c r="AI58" s="114"/>
      <c r="AJ58" s="109">
        <v>45790.453125</v>
      </c>
      <c r="AK58" s="114"/>
      <c r="AL58" s="109">
        <v>46628.30859375</v>
      </c>
      <c r="AM58" s="114"/>
      <c r="AN58" s="109">
        <v>44322.4609375</v>
      </c>
      <c r="AO58" s="114"/>
      <c r="AP58" s="109" t="s">
        <v>8</v>
      </c>
      <c r="AQ58" s="110"/>
      <c r="AR58" s="114"/>
    </row>
    <row r="59" spans="1:44" s="102" customFormat="1" x14ac:dyDescent="0.25">
      <c r="A59" s="1"/>
      <c r="B59" s="107" t="s">
        <v>37</v>
      </c>
      <c r="C59" s="108" t="s">
        <v>12</v>
      </c>
      <c r="D59" s="109">
        <v>104000</v>
      </c>
      <c r="E59" s="114"/>
      <c r="F59" s="109">
        <v>139000</v>
      </c>
      <c r="G59" s="114"/>
      <c r="H59" s="109">
        <v>72000</v>
      </c>
      <c r="I59" s="114"/>
      <c r="J59" s="109">
        <v>84000</v>
      </c>
      <c r="K59" s="114"/>
      <c r="L59" s="109">
        <v>143000</v>
      </c>
      <c r="M59" s="114"/>
      <c r="N59" s="109">
        <v>128000</v>
      </c>
      <c r="O59" s="114"/>
      <c r="P59" s="109">
        <v>122000</v>
      </c>
      <c r="Q59" s="114"/>
      <c r="R59" s="109">
        <v>156000</v>
      </c>
      <c r="S59" s="114"/>
      <c r="T59" s="109">
        <v>178000</v>
      </c>
      <c r="U59" s="114"/>
      <c r="V59" s="109">
        <v>44000</v>
      </c>
      <c r="W59" s="114"/>
      <c r="X59" s="109">
        <v>109000</v>
      </c>
      <c r="Y59" s="114"/>
      <c r="Z59" s="109">
        <v>88000</v>
      </c>
      <c r="AA59" s="114"/>
      <c r="AB59" s="109">
        <v>77000</v>
      </c>
      <c r="AC59" s="114"/>
      <c r="AD59" s="109">
        <v>135000</v>
      </c>
      <c r="AE59" s="114"/>
      <c r="AF59" s="109">
        <v>97000</v>
      </c>
      <c r="AG59" s="114"/>
      <c r="AH59" s="109">
        <v>103000</v>
      </c>
      <c r="AI59" s="114"/>
      <c r="AJ59" s="109">
        <v>118000</v>
      </c>
      <c r="AK59" s="114"/>
      <c r="AL59" s="109">
        <v>75000</v>
      </c>
      <c r="AM59" s="114"/>
      <c r="AN59" s="109">
        <v>94000</v>
      </c>
      <c r="AO59" s="114"/>
      <c r="AP59" s="109">
        <v>101000</v>
      </c>
      <c r="AQ59" s="110"/>
      <c r="AR59" s="114"/>
    </row>
    <row r="60" spans="1:44" s="102" customFormat="1" x14ac:dyDescent="0.25">
      <c r="A60" s="1"/>
      <c r="B60" s="111" t="s">
        <v>38</v>
      </c>
      <c r="C60" s="112" t="s">
        <v>7</v>
      </c>
      <c r="D60" s="113" t="s">
        <v>8</v>
      </c>
      <c r="E60" s="110"/>
      <c r="F60" s="113" t="s">
        <v>8</v>
      </c>
      <c r="G60" s="110"/>
      <c r="H60" s="113" t="s">
        <v>8</v>
      </c>
      <c r="I60" s="110"/>
      <c r="J60" s="113" t="s">
        <v>8</v>
      </c>
      <c r="K60" s="110"/>
      <c r="L60" s="113" t="s">
        <v>8</v>
      </c>
      <c r="M60" s="110"/>
      <c r="N60" s="113" t="s">
        <v>8</v>
      </c>
      <c r="O60" s="110"/>
      <c r="P60" s="113" t="s">
        <v>8</v>
      </c>
      <c r="Q60" s="110"/>
      <c r="R60" s="113">
        <v>147.65849304199219</v>
      </c>
      <c r="S60" s="110">
        <v>3</v>
      </c>
      <c r="T60" s="113">
        <v>118.18229675292969</v>
      </c>
      <c r="U60" s="110">
        <v>3</v>
      </c>
      <c r="V60" s="113">
        <v>133.17169189453125</v>
      </c>
      <c r="W60" s="110">
        <v>3</v>
      </c>
      <c r="X60" s="113">
        <v>128.51309204101562</v>
      </c>
      <c r="Y60" s="110">
        <v>3</v>
      </c>
      <c r="Z60" s="113">
        <v>152.15249633789062</v>
      </c>
      <c r="AA60" s="110">
        <v>3</v>
      </c>
      <c r="AB60" s="113">
        <v>152.00508117675781</v>
      </c>
      <c r="AC60" s="110">
        <v>3</v>
      </c>
      <c r="AD60" s="113">
        <v>116.90699005126953</v>
      </c>
      <c r="AE60" s="110">
        <v>3</v>
      </c>
      <c r="AF60" s="113">
        <v>160.83944702148437</v>
      </c>
      <c r="AG60" s="110">
        <v>3</v>
      </c>
      <c r="AH60" s="113">
        <v>104.567626953125</v>
      </c>
      <c r="AI60" s="110">
        <v>3</v>
      </c>
      <c r="AJ60" s="113">
        <v>212.30526733398437</v>
      </c>
      <c r="AK60" s="110">
        <v>3</v>
      </c>
      <c r="AL60" s="113">
        <v>179.94195556640625</v>
      </c>
      <c r="AM60" s="110">
        <v>3</v>
      </c>
      <c r="AN60" s="113">
        <v>150.38352966308594</v>
      </c>
      <c r="AO60" s="110">
        <v>3</v>
      </c>
      <c r="AP60" s="113" t="s">
        <v>8</v>
      </c>
      <c r="AQ60" s="110"/>
      <c r="AR60" s="110"/>
    </row>
    <row r="61" spans="1:44" ht="15.75" customHeight="1" x14ac:dyDescent="0.25">
      <c r="B61" s="107" t="s">
        <v>39</v>
      </c>
      <c r="C61" s="108" t="s">
        <v>12</v>
      </c>
      <c r="D61" s="109">
        <v>1023</v>
      </c>
      <c r="E61" s="114"/>
      <c r="F61" s="109">
        <v>11346</v>
      </c>
      <c r="G61" s="114"/>
      <c r="H61" s="109">
        <v>8900</v>
      </c>
      <c r="I61" s="114"/>
      <c r="J61" s="109">
        <v>3700</v>
      </c>
      <c r="K61" s="114"/>
      <c r="L61" s="109">
        <v>14000</v>
      </c>
      <c r="M61" s="114"/>
      <c r="N61" s="109">
        <v>19000</v>
      </c>
      <c r="O61" s="114"/>
      <c r="P61" s="109">
        <v>-2325</v>
      </c>
      <c r="Q61" s="114"/>
      <c r="R61" s="109">
        <v>6417</v>
      </c>
      <c r="S61" s="114"/>
      <c r="T61" s="109">
        <v>2883</v>
      </c>
      <c r="U61" s="114"/>
      <c r="V61" s="109" t="s">
        <v>8</v>
      </c>
      <c r="W61" s="114"/>
      <c r="X61" s="109">
        <v>11710</v>
      </c>
      <c r="Y61" s="114"/>
      <c r="Z61" s="109">
        <v>16275</v>
      </c>
      <c r="AA61" s="114"/>
      <c r="AB61" s="109">
        <v>4930</v>
      </c>
      <c r="AC61" s="114"/>
      <c r="AD61" s="109">
        <v>5300</v>
      </c>
      <c r="AE61" s="114"/>
      <c r="AF61" s="109">
        <v>4443</v>
      </c>
      <c r="AG61" s="114"/>
      <c r="AH61" s="109">
        <v>5580</v>
      </c>
      <c r="AI61" s="114"/>
      <c r="AJ61" s="109">
        <v>27435</v>
      </c>
      <c r="AK61" s="114"/>
      <c r="AL61" s="109">
        <v>-2046</v>
      </c>
      <c r="AM61" s="114"/>
      <c r="AN61" s="109">
        <v>-558</v>
      </c>
      <c r="AO61" s="114"/>
      <c r="AP61" s="109">
        <v>8277</v>
      </c>
      <c r="AQ61" s="110"/>
      <c r="AR61" s="114"/>
    </row>
    <row r="62" spans="1:44" x14ac:dyDescent="0.25">
      <c r="B62" s="98" t="s">
        <v>40</v>
      </c>
      <c r="C62" s="99" t="s">
        <v>12</v>
      </c>
      <c r="D62" s="100" t="s">
        <v>8</v>
      </c>
      <c r="E62" s="106"/>
      <c r="F62" s="100" t="s">
        <v>8</v>
      </c>
      <c r="G62" s="106"/>
      <c r="H62" s="100" t="s">
        <v>8</v>
      </c>
      <c r="I62" s="106"/>
      <c r="J62" s="100" t="s">
        <v>8</v>
      </c>
      <c r="K62" s="106"/>
      <c r="L62" s="100" t="s">
        <v>8</v>
      </c>
      <c r="M62" s="106"/>
      <c r="N62" s="100" t="s">
        <v>8</v>
      </c>
      <c r="O62" s="106"/>
      <c r="P62" s="100" t="s">
        <v>8</v>
      </c>
      <c r="Q62" s="106"/>
      <c r="R62" s="100" t="s">
        <v>8</v>
      </c>
      <c r="S62" s="106"/>
      <c r="T62" s="100" t="s">
        <v>8</v>
      </c>
      <c r="U62" s="106"/>
      <c r="V62" s="100" t="s">
        <v>8</v>
      </c>
      <c r="W62" s="106"/>
      <c r="X62" s="100" t="s">
        <v>8</v>
      </c>
      <c r="Y62" s="106"/>
      <c r="Z62" s="100">
        <v>135151</v>
      </c>
      <c r="AA62" s="106"/>
      <c r="AB62" s="100">
        <v>164326</v>
      </c>
      <c r="AC62" s="106"/>
      <c r="AD62" s="100">
        <v>163905</v>
      </c>
      <c r="AE62" s="106"/>
      <c r="AF62" s="100">
        <v>145361</v>
      </c>
      <c r="AG62" s="106"/>
      <c r="AH62" s="100">
        <v>158627</v>
      </c>
      <c r="AI62" s="106"/>
      <c r="AJ62" s="100">
        <v>122733</v>
      </c>
      <c r="AK62" s="106"/>
      <c r="AL62" s="100">
        <v>172947</v>
      </c>
      <c r="AM62" s="106"/>
      <c r="AN62" s="100">
        <v>150926</v>
      </c>
      <c r="AO62" s="106"/>
      <c r="AP62" s="100">
        <v>156393</v>
      </c>
      <c r="AQ62" s="101"/>
      <c r="AR62" s="114"/>
    </row>
    <row r="63" spans="1:44" x14ac:dyDescent="0.25">
      <c r="B63" s="98" t="s">
        <v>41</v>
      </c>
      <c r="C63" s="99" t="s">
        <v>7</v>
      </c>
      <c r="D63" s="100" t="s">
        <v>8</v>
      </c>
      <c r="E63" s="101"/>
      <c r="F63" s="100" t="s">
        <v>8</v>
      </c>
      <c r="G63" s="101"/>
      <c r="H63" s="100" t="s">
        <v>8</v>
      </c>
      <c r="I63" s="101"/>
      <c r="J63" s="100" t="s">
        <v>8</v>
      </c>
      <c r="K63" s="101"/>
      <c r="L63" s="100" t="s">
        <v>8</v>
      </c>
      <c r="M63" s="101"/>
      <c r="N63" s="100" t="s">
        <v>8</v>
      </c>
      <c r="O63" s="101"/>
      <c r="P63" s="100" t="s">
        <v>8</v>
      </c>
      <c r="Q63" s="101"/>
      <c r="R63" s="100">
        <v>75485</v>
      </c>
      <c r="S63" s="101"/>
      <c r="T63" s="100">
        <v>96636</v>
      </c>
      <c r="U63" s="101"/>
      <c r="V63" s="100">
        <v>89644</v>
      </c>
      <c r="W63" s="101"/>
      <c r="X63" s="100">
        <v>75050</v>
      </c>
      <c r="Y63" s="101"/>
      <c r="Z63" s="100">
        <v>59980</v>
      </c>
      <c r="AA63" s="101"/>
      <c r="AB63" s="100">
        <v>85727.796875</v>
      </c>
      <c r="AC63" s="101"/>
      <c r="AD63" s="100">
        <v>55485.69921875</v>
      </c>
      <c r="AE63" s="101"/>
      <c r="AF63" s="100">
        <v>37384</v>
      </c>
      <c r="AG63" s="101"/>
      <c r="AH63" s="100" t="s">
        <v>8</v>
      </c>
      <c r="AI63" s="101"/>
      <c r="AJ63" s="100" t="s">
        <v>8</v>
      </c>
      <c r="AK63" s="101"/>
      <c r="AL63" s="100">
        <v>32070</v>
      </c>
      <c r="AM63" s="101"/>
      <c r="AN63" s="100">
        <v>12532</v>
      </c>
      <c r="AO63" s="101"/>
      <c r="AP63" s="100" t="s">
        <v>8</v>
      </c>
      <c r="AQ63" s="101"/>
      <c r="AR63" s="110"/>
    </row>
    <row r="64" spans="1:44" x14ac:dyDescent="0.25">
      <c r="B64" s="98" t="s">
        <v>42</v>
      </c>
      <c r="C64" s="99" t="s">
        <v>12</v>
      </c>
      <c r="D64" s="100" t="s">
        <v>8</v>
      </c>
      <c r="E64" s="101"/>
      <c r="F64" s="100" t="s">
        <v>8</v>
      </c>
      <c r="G64" s="101"/>
      <c r="H64" s="100" t="s">
        <v>8</v>
      </c>
      <c r="I64" s="101"/>
      <c r="J64" s="100" t="s">
        <v>8</v>
      </c>
      <c r="K64" s="101"/>
      <c r="L64" s="100" t="s">
        <v>8</v>
      </c>
      <c r="M64" s="101"/>
      <c r="N64" s="100" t="s">
        <v>8</v>
      </c>
      <c r="O64" s="101"/>
      <c r="P64" s="100" t="s">
        <v>8</v>
      </c>
      <c r="Q64" s="101"/>
      <c r="R64" s="100" t="s">
        <v>8</v>
      </c>
      <c r="S64" s="101"/>
      <c r="T64" s="100" t="s">
        <v>8</v>
      </c>
      <c r="U64" s="101"/>
      <c r="V64" s="100" t="s">
        <v>8</v>
      </c>
      <c r="W64" s="101"/>
      <c r="X64" s="100" t="s">
        <v>8</v>
      </c>
      <c r="Y64" s="101"/>
      <c r="Z64" s="100">
        <v>42547.6015625</v>
      </c>
      <c r="AA64" s="101"/>
      <c r="AB64" s="100">
        <v>53775.1015625</v>
      </c>
      <c r="AC64" s="101"/>
      <c r="AD64" s="100">
        <v>41399.19921875</v>
      </c>
      <c r="AE64" s="101"/>
      <c r="AF64" s="100">
        <v>61348.80078125</v>
      </c>
      <c r="AG64" s="101"/>
      <c r="AH64" s="100">
        <v>66468.5</v>
      </c>
      <c r="AI64" s="101"/>
      <c r="AJ64" s="100">
        <v>39874.69921875</v>
      </c>
      <c r="AK64" s="101"/>
      <c r="AL64" s="100">
        <v>51674.8984375</v>
      </c>
      <c r="AM64" s="101"/>
      <c r="AN64" s="100">
        <v>53250.5</v>
      </c>
      <c r="AO64" s="101"/>
      <c r="AP64" s="100">
        <v>45998.6015625</v>
      </c>
      <c r="AQ64" s="101"/>
      <c r="AR64" s="110"/>
    </row>
    <row r="65" spans="1:44" s="102" customFormat="1" x14ac:dyDescent="0.25">
      <c r="A65" s="1"/>
      <c r="B65" s="103" t="s">
        <v>43</v>
      </c>
      <c r="C65" s="104" t="s">
        <v>12</v>
      </c>
      <c r="D65" s="105">
        <v>164000</v>
      </c>
      <c r="E65" s="101"/>
      <c r="F65" s="105" t="s">
        <v>8</v>
      </c>
      <c r="G65" s="101"/>
      <c r="H65" s="105" t="s">
        <v>8</v>
      </c>
      <c r="I65" s="101"/>
      <c r="J65" s="105" t="s">
        <v>8</v>
      </c>
      <c r="K65" s="101"/>
      <c r="L65" s="105" t="s">
        <v>8</v>
      </c>
      <c r="M65" s="101"/>
      <c r="N65" s="105" t="s">
        <v>8</v>
      </c>
      <c r="O65" s="101"/>
      <c r="P65" s="105">
        <v>89469</v>
      </c>
      <c r="Q65" s="101"/>
      <c r="R65" s="105">
        <v>59504.69921875</v>
      </c>
      <c r="S65" s="101"/>
      <c r="T65" s="105">
        <v>105255.703125</v>
      </c>
      <c r="U65" s="101"/>
      <c r="V65" s="105">
        <v>89088.8984375</v>
      </c>
      <c r="W65" s="101"/>
      <c r="X65" s="105">
        <v>122123.703125</v>
      </c>
      <c r="Y65" s="101"/>
      <c r="Z65" s="105">
        <v>101417.703125</v>
      </c>
      <c r="AA65" s="101"/>
      <c r="AB65" s="105">
        <v>56258.5</v>
      </c>
      <c r="AC65" s="101"/>
      <c r="AD65" s="105">
        <v>48374.5</v>
      </c>
      <c r="AE65" s="101"/>
      <c r="AF65" s="105">
        <v>111842</v>
      </c>
      <c r="AG65" s="101"/>
      <c r="AH65" s="105">
        <v>123600.703125</v>
      </c>
      <c r="AI65" s="101"/>
      <c r="AJ65" s="105">
        <v>151194.796875</v>
      </c>
      <c r="AK65" s="101"/>
      <c r="AL65" s="105" t="s">
        <v>8</v>
      </c>
      <c r="AM65" s="101"/>
      <c r="AN65" s="105" t="s">
        <v>8</v>
      </c>
      <c r="AO65" s="101"/>
      <c r="AP65" s="105" t="s">
        <v>8</v>
      </c>
      <c r="AQ65" s="101"/>
      <c r="AR65" s="110"/>
    </row>
    <row r="66" spans="1:44" x14ac:dyDescent="0.25">
      <c r="B66" s="115" t="s">
        <v>44</v>
      </c>
      <c r="C66" s="116" t="s">
        <v>7</v>
      </c>
      <c r="D66" s="100">
        <v>9267</v>
      </c>
      <c r="E66" s="101"/>
      <c r="F66" s="100" t="s">
        <v>8</v>
      </c>
      <c r="G66" s="101"/>
      <c r="H66" s="100" t="s">
        <v>8</v>
      </c>
      <c r="I66" s="101"/>
      <c r="J66" s="100" t="s">
        <v>8</v>
      </c>
      <c r="K66" s="101"/>
      <c r="L66" s="100" t="s">
        <v>8</v>
      </c>
      <c r="M66" s="101"/>
      <c r="N66" s="100" t="s">
        <v>8</v>
      </c>
      <c r="O66" s="101"/>
      <c r="P66" s="100" t="s">
        <v>8</v>
      </c>
      <c r="Q66" s="101"/>
      <c r="R66" s="100" t="s">
        <v>8</v>
      </c>
      <c r="S66" s="101"/>
      <c r="T66" s="100" t="s">
        <v>8</v>
      </c>
      <c r="U66" s="101"/>
      <c r="V66" s="100" t="s">
        <v>8</v>
      </c>
      <c r="W66" s="101"/>
      <c r="X66" s="100" t="s">
        <v>8</v>
      </c>
      <c r="Y66" s="101"/>
      <c r="Z66" s="100">
        <v>11029</v>
      </c>
      <c r="AA66" s="101"/>
      <c r="AB66" s="100" t="s">
        <v>8</v>
      </c>
      <c r="AC66" s="101"/>
      <c r="AD66" s="100" t="s">
        <v>8</v>
      </c>
      <c r="AE66" s="101"/>
      <c r="AF66" s="100" t="s">
        <v>8</v>
      </c>
      <c r="AG66" s="101"/>
      <c r="AH66" s="100" t="s">
        <v>8</v>
      </c>
      <c r="AI66" s="101"/>
      <c r="AJ66" s="100" t="s">
        <v>8</v>
      </c>
      <c r="AK66" s="101"/>
      <c r="AL66" s="100" t="s">
        <v>8</v>
      </c>
      <c r="AM66" s="101"/>
      <c r="AN66" s="100" t="s">
        <v>8</v>
      </c>
      <c r="AO66" s="101"/>
      <c r="AP66" s="100" t="s">
        <v>8</v>
      </c>
      <c r="AQ66" s="101"/>
      <c r="AR66" s="110"/>
    </row>
    <row r="67" spans="1:44" ht="12.6" customHeight="1" x14ac:dyDescent="0.25">
      <c r="B67" s="107" t="s">
        <v>45</v>
      </c>
      <c r="C67" s="108" t="s">
        <v>7</v>
      </c>
      <c r="D67" s="109" t="s">
        <v>8</v>
      </c>
      <c r="E67" s="114"/>
      <c r="F67" s="109" t="s">
        <v>8</v>
      </c>
      <c r="G67" s="114"/>
      <c r="H67" s="109" t="s">
        <v>8</v>
      </c>
      <c r="I67" s="114"/>
      <c r="J67" s="109" t="s">
        <v>8</v>
      </c>
      <c r="K67" s="114"/>
      <c r="L67" s="109" t="s">
        <v>8</v>
      </c>
      <c r="M67" s="114"/>
      <c r="N67" s="109" t="s">
        <v>8</v>
      </c>
      <c r="O67" s="114"/>
      <c r="P67" s="109" t="s">
        <v>8</v>
      </c>
      <c r="Q67" s="114"/>
      <c r="R67" s="109">
        <v>313</v>
      </c>
      <c r="S67" s="114"/>
      <c r="T67" s="109">
        <v>533.20001220703125</v>
      </c>
      <c r="U67" s="114"/>
      <c r="V67" s="109">
        <v>682</v>
      </c>
      <c r="W67" s="114"/>
      <c r="X67" s="109">
        <v>400.5</v>
      </c>
      <c r="Y67" s="114"/>
      <c r="Z67" s="109">
        <v>633</v>
      </c>
      <c r="AA67" s="114"/>
      <c r="AB67" s="109">
        <v>445</v>
      </c>
      <c r="AC67" s="114"/>
      <c r="AD67" s="109">
        <v>482</v>
      </c>
      <c r="AE67" s="114"/>
      <c r="AF67" s="109">
        <v>324.330078125</v>
      </c>
      <c r="AG67" s="114"/>
      <c r="AH67" s="109">
        <v>476.04998779296875</v>
      </c>
      <c r="AI67" s="114"/>
      <c r="AJ67" s="109">
        <v>635.3699951171875</v>
      </c>
      <c r="AK67" s="114"/>
      <c r="AL67" s="109">
        <v>404.17999267578125</v>
      </c>
      <c r="AM67" s="114"/>
      <c r="AN67" s="109">
        <v>408.29998779296875</v>
      </c>
      <c r="AO67" s="114"/>
      <c r="AP67" s="109" t="s">
        <v>8</v>
      </c>
      <c r="AQ67" s="110"/>
      <c r="AR67" s="114"/>
    </row>
    <row r="68" spans="1:44" s="102" customFormat="1" ht="12.6" customHeight="1" x14ac:dyDescent="0.25">
      <c r="A68" s="1"/>
      <c r="B68" s="111" t="s">
        <v>46</v>
      </c>
      <c r="C68" s="112" t="s">
        <v>7</v>
      </c>
      <c r="D68" s="113" t="s">
        <v>8</v>
      </c>
      <c r="E68" s="110"/>
      <c r="F68" s="113" t="s">
        <v>8</v>
      </c>
      <c r="G68" s="110"/>
      <c r="H68" s="113" t="s">
        <v>8</v>
      </c>
      <c r="I68" s="110"/>
      <c r="J68" s="113" t="s">
        <v>8</v>
      </c>
      <c r="K68" s="110"/>
      <c r="L68" s="113" t="s">
        <v>8</v>
      </c>
      <c r="M68" s="110"/>
      <c r="N68" s="113" t="s">
        <v>8</v>
      </c>
      <c r="O68" s="110"/>
      <c r="P68" s="113" t="s">
        <v>8</v>
      </c>
      <c r="Q68" s="110"/>
      <c r="R68" s="113" t="s">
        <v>8</v>
      </c>
      <c r="S68" s="110"/>
      <c r="T68" s="113" t="s">
        <v>8</v>
      </c>
      <c r="U68" s="110"/>
      <c r="V68" s="113">
        <v>65100</v>
      </c>
      <c r="W68" s="110">
        <v>4</v>
      </c>
      <c r="X68" s="113">
        <v>68300</v>
      </c>
      <c r="Y68" s="110">
        <v>4</v>
      </c>
      <c r="Z68" s="113">
        <v>71700</v>
      </c>
      <c r="AA68" s="110">
        <v>4</v>
      </c>
      <c r="AB68" s="113">
        <v>55800</v>
      </c>
      <c r="AC68" s="110">
        <v>4</v>
      </c>
      <c r="AD68" s="113">
        <v>64900</v>
      </c>
      <c r="AE68" s="110">
        <v>4</v>
      </c>
      <c r="AF68" s="113">
        <v>50300</v>
      </c>
      <c r="AG68" s="110">
        <v>4</v>
      </c>
      <c r="AH68" s="113">
        <v>58200</v>
      </c>
      <c r="AI68" s="110">
        <v>4</v>
      </c>
      <c r="AJ68" s="113" t="s">
        <v>8</v>
      </c>
      <c r="AK68" s="110"/>
      <c r="AL68" s="113" t="s">
        <v>8</v>
      </c>
      <c r="AM68" s="110"/>
      <c r="AN68" s="113" t="s">
        <v>8</v>
      </c>
      <c r="AO68" s="110"/>
      <c r="AP68" s="113" t="s">
        <v>8</v>
      </c>
      <c r="AQ68" s="110"/>
      <c r="AR68" s="110"/>
    </row>
    <row r="69" spans="1:44" s="102" customFormat="1" ht="12.6" customHeight="1" x14ac:dyDescent="0.25">
      <c r="A69" s="1"/>
      <c r="B69" s="111" t="s">
        <v>47</v>
      </c>
      <c r="C69" s="112" t="s">
        <v>7</v>
      </c>
      <c r="D69" s="113" t="s">
        <v>8</v>
      </c>
      <c r="E69" s="110"/>
      <c r="F69" s="113">
        <v>143.39999389648438</v>
      </c>
      <c r="G69" s="110"/>
      <c r="H69" s="113">
        <v>175.89999389648437</v>
      </c>
      <c r="I69" s="110"/>
      <c r="J69" s="113">
        <v>203.5</v>
      </c>
      <c r="K69" s="110"/>
      <c r="L69" s="113">
        <v>100.5</v>
      </c>
      <c r="M69" s="110"/>
      <c r="N69" s="113">
        <v>155.39999389648437</v>
      </c>
      <c r="O69" s="110"/>
      <c r="P69" s="113">
        <v>68.900001525878906</v>
      </c>
      <c r="Q69" s="110"/>
      <c r="R69" s="113">
        <v>116.90000152587891</v>
      </c>
      <c r="S69" s="110"/>
      <c r="T69" s="113">
        <v>129.39999389648437</v>
      </c>
      <c r="U69" s="110"/>
      <c r="V69" s="113">
        <v>141.39999389648437</v>
      </c>
      <c r="W69" s="110"/>
      <c r="X69" s="113">
        <v>206.39999389648437</v>
      </c>
      <c r="Y69" s="110"/>
      <c r="Z69" s="113">
        <v>176.89999389648437</v>
      </c>
      <c r="AA69" s="110"/>
      <c r="AB69" s="113">
        <v>104</v>
      </c>
      <c r="AC69" s="110"/>
      <c r="AD69" s="113">
        <v>66.099998474121094</v>
      </c>
      <c r="AE69" s="110"/>
      <c r="AF69" s="113">
        <v>39.900001525878906</v>
      </c>
      <c r="AG69" s="110"/>
      <c r="AH69" s="113">
        <v>36.700000762939453</v>
      </c>
      <c r="AI69" s="110"/>
      <c r="AJ69" s="113">
        <v>25.899999618530273</v>
      </c>
      <c r="AK69" s="110"/>
      <c r="AL69" s="113">
        <v>55.299999237060547</v>
      </c>
      <c r="AM69" s="110"/>
      <c r="AN69" s="113">
        <v>117.30000305175781</v>
      </c>
      <c r="AO69" s="110"/>
      <c r="AP69" s="113">
        <v>108.40000152587891</v>
      </c>
      <c r="AQ69" s="110"/>
      <c r="AR69" s="110"/>
    </row>
    <row r="70" spans="1:44" ht="12.6" customHeight="1" x14ac:dyDescent="0.25">
      <c r="B70" s="107" t="s">
        <v>48</v>
      </c>
      <c r="C70" s="108" t="s">
        <v>7</v>
      </c>
      <c r="D70" s="109">
        <v>34144</v>
      </c>
      <c r="E70" s="110">
        <v>5</v>
      </c>
      <c r="F70" s="109">
        <v>25035</v>
      </c>
      <c r="G70" s="110">
        <v>5</v>
      </c>
      <c r="H70" s="109">
        <v>26303</v>
      </c>
      <c r="I70" s="110">
        <v>5</v>
      </c>
      <c r="J70" s="109">
        <v>24460</v>
      </c>
      <c r="K70" s="110">
        <v>5</v>
      </c>
      <c r="L70" s="109">
        <v>32335</v>
      </c>
      <c r="M70" s="110">
        <v>5</v>
      </c>
      <c r="N70" s="109">
        <v>22164</v>
      </c>
      <c r="O70" s="110">
        <v>5</v>
      </c>
      <c r="P70" s="109">
        <v>22360.169921875</v>
      </c>
      <c r="Q70" s="110">
        <v>5</v>
      </c>
      <c r="R70" s="109">
        <v>22952.900390625</v>
      </c>
      <c r="S70" s="110">
        <v>5</v>
      </c>
      <c r="T70" s="109">
        <v>29964.1796875</v>
      </c>
      <c r="U70" s="110">
        <v>5</v>
      </c>
      <c r="V70" s="109">
        <v>24288.359375</v>
      </c>
      <c r="W70" s="110">
        <v>5</v>
      </c>
      <c r="X70" s="109">
        <v>21672.099609375</v>
      </c>
      <c r="Y70" s="110">
        <v>5</v>
      </c>
      <c r="Z70" s="109">
        <v>21266</v>
      </c>
      <c r="AA70" s="110">
        <v>5</v>
      </c>
      <c r="AB70" s="109">
        <v>18673.509765625</v>
      </c>
      <c r="AC70" s="110">
        <v>5</v>
      </c>
      <c r="AD70" s="109">
        <v>21987.3203125</v>
      </c>
      <c r="AE70" s="110">
        <v>5</v>
      </c>
      <c r="AF70" s="109">
        <v>21482.240234375</v>
      </c>
      <c r="AG70" s="110">
        <v>5</v>
      </c>
      <c r="AH70" s="109">
        <v>28506</v>
      </c>
      <c r="AI70" s="110">
        <v>5</v>
      </c>
      <c r="AJ70" s="109">
        <v>29222.80078125</v>
      </c>
      <c r="AK70" s="110"/>
      <c r="AL70" s="109">
        <v>22191.69921875</v>
      </c>
      <c r="AM70" s="110"/>
      <c r="AN70" s="109">
        <v>30674.30078125</v>
      </c>
      <c r="AO70" s="110"/>
      <c r="AP70" s="109" t="s">
        <v>8</v>
      </c>
      <c r="AQ70" s="110"/>
      <c r="AR70" s="110"/>
    </row>
    <row r="71" spans="1:44" ht="12.6" customHeight="1" x14ac:dyDescent="0.25">
      <c r="B71" s="107" t="s">
        <v>49</v>
      </c>
      <c r="C71" s="108" t="s">
        <v>12</v>
      </c>
      <c r="D71" s="109">
        <v>27591</v>
      </c>
      <c r="E71" s="114"/>
      <c r="F71" s="109">
        <v>20084</v>
      </c>
      <c r="G71" s="114"/>
      <c r="H71" s="109">
        <v>15280</v>
      </c>
      <c r="I71" s="114"/>
      <c r="J71" s="109">
        <v>23517</v>
      </c>
      <c r="K71" s="114"/>
      <c r="L71" s="109">
        <v>25800.5</v>
      </c>
      <c r="M71" s="114"/>
      <c r="N71" s="109">
        <v>15384</v>
      </c>
      <c r="O71" s="114"/>
      <c r="P71" s="109">
        <v>18370</v>
      </c>
      <c r="Q71" s="114"/>
      <c r="R71" s="109">
        <v>20210</v>
      </c>
      <c r="S71" s="114"/>
      <c r="T71" s="109">
        <v>25892</v>
      </c>
      <c r="U71" s="114"/>
      <c r="V71" s="109">
        <v>31389</v>
      </c>
      <c r="W71" s="114"/>
      <c r="X71" s="109">
        <v>14440</v>
      </c>
      <c r="Y71" s="114"/>
      <c r="Z71" s="109">
        <v>11901</v>
      </c>
      <c r="AA71" s="114"/>
      <c r="AB71" s="109">
        <v>8497</v>
      </c>
      <c r="AC71" s="114"/>
      <c r="AD71" s="109">
        <v>22334</v>
      </c>
      <c r="AE71" s="114"/>
      <c r="AF71" s="109">
        <v>19711</v>
      </c>
      <c r="AG71" s="114"/>
      <c r="AH71" s="109">
        <v>21160</v>
      </c>
      <c r="AI71" s="114"/>
      <c r="AJ71" s="109">
        <v>30223</v>
      </c>
      <c r="AK71" s="114"/>
      <c r="AL71" s="109">
        <v>14644</v>
      </c>
      <c r="AM71" s="114"/>
      <c r="AN71" s="109">
        <v>24287</v>
      </c>
      <c r="AO71" s="114"/>
      <c r="AP71" s="109">
        <v>20227</v>
      </c>
      <c r="AQ71" s="110"/>
      <c r="AR71" s="114"/>
    </row>
    <row r="72" spans="1:44" ht="12.6" customHeight="1" x14ac:dyDescent="0.25">
      <c r="B72" s="98" t="s">
        <v>50</v>
      </c>
      <c r="C72" s="99" t="s">
        <v>7</v>
      </c>
      <c r="D72" s="100" t="s">
        <v>8</v>
      </c>
      <c r="E72" s="101"/>
      <c r="F72" s="100" t="s">
        <v>8</v>
      </c>
      <c r="G72" s="101"/>
      <c r="H72" s="100" t="s">
        <v>8</v>
      </c>
      <c r="I72" s="101"/>
      <c r="J72" s="100" t="s">
        <v>8</v>
      </c>
      <c r="K72" s="101"/>
      <c r="L72" s="100" t="s">
        <v>8</v>
      </c>
      <c r="M72" s="101"/>
      <c r="N72" s="100">
        <v>4100</v>
      </c>
      <c r="O72" s="101"/>
      <c r="P72" s="100">
        <v>4300</v>
      </c>
      <c r="Q72" s="101"/>
      <c r="R72" s="100" t="s">
        <v>8</v>
      </c>
      <c r="S72" s="101"/>
      <c r="T72" s="100" t="s">
        <v>8</v>
      </c>
      <c r="U72" s="101"/>
      <c r="V72" s="100" t="s">
        <v>8</v>
      </c>
      <c r="W72" s="101"/>
      <c r="X72" s="100" t="s">
        <v>8</v>
      </c>
      <c r="Y72" s="101"/>
      <c r="Z72" s="100" t="s">
        <v>8</v>
      </c>
      <c r="AA72" s="101"/>
      <c r="AB72" s="100" t="s">
        <v>8</v>
      </c>
      <c r="AC72" s="101"/>
      <c r="AD72" s="100" t="s">
        <v>8</v>
      </c>
      <c r="AE72" s="101"/>
      <c r="AF72" s="100" t="s">
        <v>8</v>
      </c>
      <c r="AG72" s="101"/>
      <c r="AH72" s="100">
        <v>4100</v>
      </c>
      <c r="AI72" s="101"/>
      <c r="AJ72" s="100" t="s">
        <v>8</v>
      </c>
      <c r="AK72" s="101"/>
      <c r="AL72" s="100" t="s">
        <v>8</v>
      </c>
      <c r="AM72" s="101"/>
      <c r="AN72" s="100" t="s">
        <v>8</v>
      </c>
      <c r="AO72" s="101"/>
      <c r="AP72" s="100" t="s">
        <v>8</v>
      </c>
      <c r="AQ72" s="101"/>
      <c r="AR72" s="110"/>
    </row>
    <row r="73" spans="1:44" ht="12.6" customHeight="1" x14ac:dyDescent="0.25">
      <c r="B73" s="98" t="s">
        <v>51</v>
      </c>
      <c r="C73" s="99" t="s">
        <v>12</v>
      </c>
      <c r="D73" s="100">
        <v>20354</v>
      </c>
      <c r="E73" s="101"/>
      <c r="F73" s="100">
        <v>17568</v>
      </c>
      <c r="G73" s="101"/>
      <c r="H73" s="100">
        <v>10534</v>
      </c>
      <c r="I73" s="101"/>
      <c r="J73" s="100">
        <v>12805</v>
      </c>
      <c r="K73" s="101"/>
      <c r="L73" s="100">
        <v>20981</v>
      </c>
      <c r="M73" s="101"/>
      <c r="N73" s="100">
        <v>16786</v>
      </c>
      <c r="O73" s="101"/>
      <c r="P73" s="100">
        <v>16786</v>
      </c>
      <c r="Q73" s="101"/>
      <c r="R73" s="100">
        <v>18408</v>
      </c>
      <c r="S73" s="101"/>
      <c r="T73" s="100">
        <v>16793</v>
      </c>
      <c r="U73" s="101"/>
      <c r="V73" s="100">
        <v>9981</v>
      </c>
      <c r="W73" s="101"/>
      <c r="X73" s="100" t="s">
        <v>8</v>
      </c>
      <c r="Y73" s="101"/>
      <c r="Z73" s="100" t="s">
        <v>8</v>
      </c>
      <c r="AA73" s="101"/>
      <c r="AB73" s="100">
        <v>10104</v>
      </c>
      <c r="AC73" s="101"/>
      <c r="AD73" s="100">
        <v>18844</v>
      </c>
      <c r="AE73" s="101"/>
      <c r="AF73" s="100">
        <v>14225</v>
      </c>
      <c r="AG73" s="101"/>
      <c r="AH73" s="100">
        <v>11438</v>
      </c>
      <c r="AI73" s="101"/>
      <c r="AJ73" s="100">
        <v>17751</v>
      </c>
      <c r="AK73" s="101"/>
      <c r="AL73" s="100">
        <v>16854</v>
      </c>
      <c r="AM73" s="101"/>
      <c r="AN73" s="100">
        <v>20056</v>
      </c>
      <c r="AO73" s="101"/>
      <c r="AP73" s="100">
        <v>10193</v>
      </c>
      <c r="AQ73" s="101"/>
      <c r="AR73" s="110"/>
    </row>
    <row r="74" spans="1:44" ht="12.6" customHeight="1" x14ac:dyDescent="0.25">
      <c r="B74" s="98" t="s">
        <v>52</v>
      </c>
      <c r="C74" s="99" t="s">
        <v>12</v>
      </c>
      <c r="D74" s="100">
        <v>1003</v>
      </c>
      <c r="E74" s="101"/>
      <c r="F74" s="100">
        <v>961</v>
      </c>
      <c r="G74" s="101"/>
      <c r="H74" s="100" t="s">
        <v>8</v>
      </c>
      <c r="I74" s="101"/>
      <c r="J74" s="100" t="s">
        <v>8</v>
      </c>
      <c r="K74" s="101"/>
      <c r="L74" s="100" t="s">
        <v>8</v>
      </c>
      <c r="M74" s="101"/>
      <c r="N74" s="100">
        <v>870</v>
      </c>
      <c r="O74" s="101"/>
      <c r="P74" s="100" t="s">
        <v>8</v>
      </c>
      <c r="Q74" s="101"/>
      <c r="R74" s="100" t="s">
        <v>8</v>
      </c>
      <c r="S74" s="101"/>
      <c r="T74" s="100" t="s">
        <v>8</v>
      </c>
      <c r="U74" s="101"/>
      <c r="V74" s="100" t="s">
        <v>8</v>
      </c>
      <c r="W74" s="101"/>
      <c r="X74" s="100" t="s">
        <v>8</v>
      </c>
      <c r="Y74" s="101"/>
      <c r="Z74" s="100" t="s">
        <v>8</v>
      </c>
      <c r="AA74" s="101"/>
      <c r="AB74" s="100" t="s">
        <v>8</v>
      </c>
      <c r="AC74" s="101"/>
      <c r="AD74" s="100" t="s">
        <v>8</v>
      </c>
      <c r="AE74" s="101"/>
      <c r="AF74" s="100">
        <v>1036.800048828125</v>
      </c>
      <c r="AG74" s="101"/>
      <c r="AH74" s="100">
        <v>926.9000244140625</v>
      </c>
      <c r="AI74" s="101"/>
      <c r="AJ74" s="100">
        <v>1917.5</v>
      </c>
      <c r="AK74" s="101"/>
      <c r="AL74" s="100">
        <v>1508.4000244140625</v>
      </c>
      <c r="AM74" s="101"/>
      <c r="AN74" s="100" t="s">
        <v>8</v>
      </c>
      <c r="AO74" s="101"/>
      <c r="AP74" s="100" t="s">
        <v>8</v>
      </c>
      <c r="AQ74" s="101"/>
      <c r="AR74" s="110"/>
    </row>
    <row r="75" spans="1:44" s="102" customFormat="1" ht="12.6" customHeight="1" x14ac:dyDescent="0.25">
      <c r="A75" s="1"/>
      <c r="B75" s="103" t="s">
        <v>53</v>
      </c>
      <c r="C75" s="104" t="s">
        <v>7</v>
      </c>
      <c r="D75" s="105" t="s">
        <v>8</v>
      </c>
      <c r="E75" s="101"/>
      <c r="F75" s="105" t="s">
        <v>8</v>
      </c>
      <c r="G75" s="101"/>
      <c r="H75" s="105" t="s">
        <v>8</v>
      </c>
      <c r="I75" s="101"/>
      <c r="J75" s="105" t="s">
        <v>8</v>
      </c>
      <c r="K75" s="101"/>
      <c r="L75" s="105">
        <v>337000</v>
      </c>
      <c r="M75" s="101"/>
      <c r="N75" s="105" t="s">
        <v>8</v>
      </c>
      <c r="O75" s="101"/>
      <c r="P75" s="105">
        <v>337000</v>
      </c>
      <c r="Q75" s="101"/>
      <c r="R75" s="105" t="s">
        <v>8</v>
      </c>
      <c r="S75" s="101"/>
      <c r="T75" s="105" t="s">
        <v>8</v>
      </c>
      <c r="U75" s="101"/>
      <c r="V75" s="105" t="s">
        <v>8</v>
      </c>
      <c r="W75" s="101"/>
      <c r="X75" s="105" t="s">
        <v>8</v>
      </c>
      <c r="Y75" s="101"/>
      <c r="Z75" s="105" t="s">
        <v>8</v>
      </c>
      <c r="AA75" s="101"/>
      <c r="AB75" s="105" t="s">
        <v>8</v>
      </c>
      <c r="AC75" s="101"/>
      <c r="AD75" s="105">
        <v>337000</v>
      </c>
      <c r="AE75" s="101"/>
      <c r="AF75" s="105" t="s">
        <v>8</v>
      </c>
      <c r="AG75" s="101"/>
      <c r="AH75" s="105" t="s">
        <v>8</v>
      </c>
      <c r="AI75" s="101"/>
      <c r="AJ75" s="105" t="s">
        <v>8</v>
      </c>
      <c r="AK75" s="101"/>
      <c r="AL75" s="105" t="s">
        <v>8</v>
      </c>
      <c r="AM75" s="101"/>
      <c r="AN75" s="105" t="s">
        <v>8</v>
      </c>
      <c r="AO75" s="101"/>
      <c r="AP75" s="105" t="s">
        <v>8</v>
      </c>
      <c r="AQ75" s="101"/>
      <c r="AR75" s="110"/>
    </row>
    <row r="76" spans="1:44" ht="12.6" customHeight="1" x14ac:dyDescent="0.25">
      <c r="B76" s="115" t="s">
        <v>54</v>
      </c>
      <c r="C76" s="116" t="s">
        <v>12</v>
      </c>
      <c r="D76" s="100">
        <v>82.199996948242188</v>
      </c>
      <c r="E76" s="101"/>
      <c r="F76" s="100">
        <v>84</v>
      </c>
      <c r="G76" s="101"/>
      <c r="H76" s="100">
        <v>45.599998474121094</v>
      </c>
      <c r="I76" s="101"/>
      <c r="J76" s="100">
        <v>64.5</v>
      </c>
      <c r="K76" s="101"/>
      <c r="L76" s="100">
        <v>27.299999237060547</v>
      </c>
      <c r="M76" s="101"/>
      <c r="N76" s="100">
        <v>69.199996948242188</v>
      </c>
      <c r="O76" s="101"/>
      <c r="P76" s="100">
        <v>74.099998474121094</v>
      </c>
      <c r="Q76" s="101"/>
      <c r="R76" s="100">
        <v>56</v>
      </c>
      <c r="S76" s="101"/>
      <c r="T76" s="100">
        <v>74.5</v>
      </c>
      <c r="U76" s="101"/>
      <c r="V76" s="100">
        <v>148.80000305175781</v>
      </c>
      <c r="W76" s="101"/>
      <c r="X76" s="100">
        <v>75.599998474121094</v>
      </c>
      <c r="Y76" s="101"/>
      <c r="Z76" s="100">
        <v>86.300003051757812</v>
      </c>
      <c r="AA76" s="101"/>
      <c r="AB76" s="100">
        <v>92.099998474121094</v>
      </c>
      <c r="AC76" s="101"/>
      <c r="AD76" s="100">
        <v>105.90000152587891</v>
      </c>
      <c r="AE76" s="101"/>
      <c r="AF76" s="100">
        <v>85.5</v>
      </c>
      <c r="AG76" s="101"/>
      <c r="AH76" s="100">
        <v>116.09999847412109</v>
      </c>
      <c r="AI76" s="101"/>
      <c r="AJ76" s="100">
        <v>91</v>
      </c>
      <c r="AK76" s="101"/>
      <c r="AL76" s="100">
        <v>104.90000152587891</v>
      </c>
      <c r="AM76" s="101"/>
      <c r="AN76" s="100">
        <v>92.199996948242187</v>
      </c>
      <c r="AO76" s="101"/>
      <c r="AP76" s="100">
        <v>85.099998474121094</v>
      </c>
      <c r="AQ76" s="101"/>
      <c r="AR76" s="110"/>
    </row>
    <row r="77" spans="1:44" ht="12.6" customHeight="1" x14ac:dyDescent="0.25">
      <c r="B77" s="107" t="s">
        <v>55</v>
      </c>
      <c r="C77" s="108" t="s">
        <v>7</v>
      </c>
      <c r="D77" s="109">
        <v>2241</v>
      </c>
      <c r="E77" s="114"/>
      <c r="F77" s="109">
        <v>2866</v>
      </c>
      <c r="G77" s="114"/>
      <c r="H77" s="109">
        <v>2411</v>
      </c>
      <c r="I77" s="114"/>
      <c r="J77" s="109">
        <v>2558</v>
      </c>
      <c r="K77" s="114"/>
      <c r="L77" s="109">
        <v>2703</v>
      </c>
      <c r="M77" s="114"/>
      <c r="N77" s="109">
        <v>1401</v>
      </c>
      <c r="O77" s="114">
        <v>6</v>
      </c>
      <c r="P77" s="109">
        <v>2558</v>
      </c>
      <c r="Q77" s="114"/>
      <c r="R77" s="109">
        <v>2411</v>
      </c>
      <c r="S77" s="114"/>
      <c r="T77" s="109">
        <v>2635</v>
      </c>
      <c r="U77" s="114"/>
      <c r="V77" s="109">
        <v>2999</v>
      </c>
      <c r="W77" s="114"/>
      <c r="X77" s="109">
        <v>2723</v>
      </c>
      <c r="Y77" s="114"/>
      <c r="Z77" s="109">
        <v>3361</v>
      </c>
      <c r="AA77" s="114"/>
      <c r="AB77" s="109">
        <v>2493</v>
      </c>
      <c r="AC77" s="114"/>
      <c r="AD77" s="109">
        <v>2578</v>
      </c>
      <c r="AE77" s="114"/>
      <c r="AF77" s="109">
        <v>2925</v>
      </c>
      <c r="AG77" s="114"/>
      <c r="AH77" s="109">
        <v>2949</v>
      </c>
      <c r="AI77" s="114"/>
      <c r="AJ77" s="109">
        <v>2749</v>
      </c>
      <c r="AK77" s="114"/>
      <c r="AL77" s="109">
        <v>2307</v>
      </c>
      <c r="AM77" s="114"/>
      <c r="AN77" s="109">
        <v>2199</v>
      </c>
      <c r="AO77" s="114"/>
      <c r="AP77" s="109" t="s">
        <v>8</v>
      </c>
      <c r="AQ77" s="110"/>
      <c r="AR77" s="114"/>
    </row>
    <row r="78" spans="1:44" s="102" customFormat="1" ht="12.6" customHeight="1" x14ac:dyDescent="0.25">
      <c r="A78" s="1"/>
      <c r="B78" s="111" t="s">
        <v>56</v>
      </c>
      <c r="C78" s="112" t="s">
        <v>7</v>
      </c>
      <c r="D78" s="113" t="s">
        <v>8</v>
      </c>
      <c r="E78" s="110"/>
      <c r="F78" s="113">
        <v>57130</v>
      </c>
      <c r="G78" s="110"/>
      <c r="H78" s="113" t="s">
        <v>8</v>
      </c>
      <c r="I78" s="110"/>
      <c r="J78" s="113" t="s">
        <v>8</v>
      </c>
      <c r="K78" s="110"/>
      <c r="L78" s="113" t="s">
        <v>8</v>
      </c>
      <c r="M78" s="110"/>
      <c r="N78" s="113">
        <v>41325</v>
      </c>
      <c r="O78" s="110"/>
      <c r="P78" s="113" t="s">
        <v>8</v>
      </c>
      <c r="Q78" s="110"/>
      <c r="R78" s="113" t="s">
        <v>8</v>
      </c>
      <c r="S78" s="110"/>
      <c r="T78" s="113" t="s">
        <v>8</v>
      </c>
      <c r="U78" s="110"/>
      <c r="V78" s="113" t="s">
        <v>8</v>
      </c>
      <c r="W78" s="110"/>
      <c r="X78" s="113" t="s">
        <v>8</v>
      </c>
      <c r="Y78" s="110"/>
      <c r="Z78" s="113" t="s">
        <v>8</v>
      </c>
      <c r="AA78" s="110"/>
      <c r="AB78" s="113" t="s">
        <v>8</v>
      </c>
      <c r="AC78" s="110"/>
      <c r="AD78" s="113">
        <v>22000</v>
      </c>
      <c r="AE78" s="110"/>
      <c r="AF78" s="113">
        <v>41000</v>
      </c>
      <c r="AG78" s="110"/>
      <c r="AH78" s="113">
        <v>39000</v>
      </c>
      <c r="AI78" s="110"/>
      <c r="AJ78" s="113">
        <v>46000</v>
      </c>
      <c r="AK78" s="110"/>
      <c r="AL78" s="113">
        <v>24000</v>
      </c>
      <c r="AM78" s="110"/>
      <c r="AN78" s="113">
        <v>11500</v>
      </c>
      <c r="AO78" s="110"/>
      <c r="AP78" s="113" t="s">
        <v>8</v>
      </c>
      <c r="AQ78" s="110"/>
      <c r="AR78" s="110"/>
    </row>
    <row r="79" spans="1:44" s="102" customFormat="1" ht="12.6" customHeight="1" x14ac:dyDescent="0.25">
      <c r="A79" s="1"/>
      <c r="B79" s="111" t="s">
        <v>57</v>
      </c>
      <c r="C79" s="112" t="s">
        <v>12</v>
      </c>
      <c r="D79" s="113">
        <v>3860</v>
      </c>
      <c r="E79" s="110"/>
      <c r="F79" s="113">
        <v>7620</v>
      </c>
      <c r="G79" s="110"/>
      <c r="H79" s="113">
        <v>3860</v>
      </c>
      <c r="I79" s="110"/>
      <c r="J79" s="113">
        <v>5070</v>
      </c>
      <c r="K79" s="110"/>
      <c r="L79" s="113">
        <v>20600</v>
      </c>
      <c r="M79" s="110"/>
      <c r="N79" s="113">
        <v>9980</v>
      </c>
      <c r="O79" s="110"/>
      <c r="P79" s="113">
        <v>12850</v>
      </c>
      <c r="Q79" s="110"/>
      <c r="R79" s="113">
        <v>13880</v>
      </c>
      <c r="S79" s="110"/>
      <c r="T79" s="113">
        <v>11340</v>
      </c>
      <c r="U79" s="110"/>
      <c r="V79" s="113">
        <v>1196.699951171875</v>
      </c>
      <c r="W79" s="110"/>
      <c r="X79" s="113">
        <v>12195.2998046875</v>
      </c>
      <c r="Y79" s="110"/>
      <c r="Z79" s="113">
        <v>8792.2998046875</v>
      </c>
      <c r="AA79" s="110"/>
      <c r="AB79" s="113">
        <v>7736.2001953125</v>
      </c>
      <c r="AC79" s="110"/>
      <c r="AD79" s="113">
        <v>14644.7001953125</v>
      </c>
      <c r="AE79" s="110"/>
      <c r="AF79" s="113">
        <v>10870.900390625</v>
      </c>
      <c r="AG79" s="110"/>
      <c r="AH79" s="113">
        <v>12873.5</v>
      </c>
      <c r="AI79" s="110"/>
      <c r="AJ79" s="113">
        <v>10222.5</v>
      </c>
      <c r="AK79" s="110"/>
      <c r="AL79" s="113">
        <v>9024.7998046875</v>
      </c>
      <c r="AM79" s="110"/>
      <c r="AN79" s="113">
        <v>13159.2001953125</v>
      </c>
      <c r="AO79" s="110"/>
      <c r="AP79" s="113">
        <v>8803.7998046875</v>
      </c>
      <c r="AQ79" s="110"/>
      <c r="AR79" s="110"/>
    </row>
    <row r="80" spans="1:44" ht="12.6" customHeight="1" x14ac:dyDescent="0.25">
      <c r="B80" s="107" t="s">
        <v>110</v>
      </c>
      <c r="C80" s="108" t="s">
        <v>12</v>
      </c>
      <c r="D80" s="109" t="s">
        <v>8</v>
      </c>
      <c r="E80" s="110"/>
      <c r="F80" s="109">
        <v>416259.90625</v>
      </c>
      <c r="G80" s="110"/>
      <c r="H80" s="109">
        <v>301551</v>
      </c>
      <c r="I80" s="110"/>
      <c r="J80" s="109">
        <v>405746</v>
      </c>
      <c r="K80" s="110"/>
      <c r="L80" s="109">
        <v>374337</v>
      </c>
      <c r="M80" s="110"/>
      <c r="N80" s="109">
        <v>389772</v>
      </c>
      <c r="O80" s="110"/>
      <c r="P80" s="109">
        <v>453802.90625</v>
      </c>
      <c r="Q80" s="110"/>
      <c r="R80" s="109">
        <v>357063.1875</v>
      </c>
      <c r="S80" s="110"/>
      <c r="T80" s="109">
        <v>342101.5</v>
      </c>
      <c r="U80" s="110"/>
      <c r="V80" s="109">
        <v>353223.40625</v>
      </c>
      <c r="W80" s="110"/>
      <c r="X80" s="109">
        <v>366818.09375</v>
      </c>
      <c r="Y80" s="110"/>
      <c r="Z80" s="109" t="s">
        <v>8</v>
      </c>
      <c r="AA80" s="110"/>
      <c r="AB80" s="109" t="s">
        <v>8</v>
      </c>
      <c r="AC80" s="110"/>
      <c r="AD80" s="109" t="s">
        <v>8</v>
      </c>
      <c r="AE80" s="110"/>
      <c r="AF80" s="109" t="s">
        <v>8</v>
      </c>
      <c r="AG80" s="110"/>
      <c r="AH80" s="109" t="s">
        <v>8</v>
      </c>
      <c r="AI80" s="110"/>
      <c r="AJ80" s="109" t="s">
        <v>8</v>
      </c>
      <c r="AK80" s="110"/>
      <c r="AL80" s="109" t="s">
        <v>8</v>
      </c>
      <c r="AM80" s="110"/>
      <c r="AN80" s="109" t="s">
        <v>8</v>
      </c>
      <c r="AO80" s="110"/>
      <c r="AP80" s="109" t="s">
        <v>8</v>
      </c>
      <c r="AQ80" s="110"/>
      <c r="AR80" s="110"/>
    </row>
    <row r="81" spans="1:44" ht="12.6" customHeight="1" x14ac:dyDescent="0.25">
      <c r="B81" s="107" t="s">
        <v>58</v>
      </c>
      <c r="C81" s="108" t="s">
        <v>7</v>
      </c>
      <c r="D81" s="109">
        <v>106473</v>
      </c>
      <c r="E81" s="114"/>
      <c r="F81" s="109">
        <v>131525</v>
      </c>
      <c r="G81" s="114"/>
      <c r="H81" s="109" t="s">
        <v>8</v>
      </c>
      <c r="I81" s="114"/>
      <c r="J81" s="109" t="s">
        <v>8</v>
      </c>
      <c r="K81" s="114"/>
      <c r="L81" s="109" t="s">
        <v>8</v>
      </c>
      <c r="M81" s="114"/>
      <c r="N81" s="109">
        <v>130356</v>
      </c>
      <c r="O81" s="114"/>
      <c r="P81" s="109">
        <v>63217</v>
      </c>
      <c r="Q81" s="114"/>
      <c r="R81" s="109">
        <v>97717</v>
      </c>
      <c r="S81" s="114"/>
      <c r="T81" s="109">
        <v>83510</v>
      </c>
      <c r="U81" s="114"/>
      <c r="V81" s="109">
        <v>133949</v>
      </c>
      <c r="W81" s="114"/>
      <c r="X81" s="109">
        <v>108980</v>
      </c>
      <c r="Y81" s="114"/>
      <c r="Z81" s="109">
        <v>124840</v>
      </c>
      <c r="AA81" s="114"/>
      <c r="AB81" s="109">
        <v>130608</v>
      </c>
      <c r="AC81" s="114"/>
      <c r="AD81" s="109">
        <v>170160</v>
      </c>
      <c r="AE81" s="114"/>
      <c r="AF81" s="109">
        <v>134918.59375</v>
      </c>
      <c r="AG81" s="114"/>
      <c r="AH81" s="109">
        <v>127225.0390625</v>
      </c>
      <c r="AI81" s="114"/>
      <c r="AJ81" s="109">
        <v>128099.6640625</v>
      </c>
      <c r="AK81" s="114">
        <v>7</v>
      </c>
      <c r="AL81" s="109">
        <v>139640.71875</v>
      </c>
      <c r="AM81" s="114">
        <v>7</v>
      </c>
      <c r="AN81" s="109">
        <v>119531.65625</v>
      </c>
      <c r="AO81" s="114">
        <v>7</v>
      </c>
      <c r="AP81" s="109" t="s">
        <v>8</v>
      </c>
      <c r="AQ81" s="110"/>
      <c r="AR81" s="114"/>
    </row>
    <row r="82" spans="1:44" s="102" customFormat="1" ht="12.6" customHeight="1" x14ac:dyDescent="0.25">
      <c r="A82" s="1"/>
      <c r="B82" s="103" t="s">
        <v>59</v>
      </c>
      <c r="C82" s="104" t="s">
        <v>7</v>
      </c>
      <c r="D82" s="105">
        <v>287476.65625</v>
      </c>
      <c r="E82" s="101"/>
      <c r="F82" s="105">
        <v>80071.421875</v>
      </c>
      <c r="G82" s="101"/>
      <c r="H82" s="105" t="s">
        <v>8</v>
      </c>
      <c r="I82" s="101"/>
      <c r="J82" s="105" t="s">
        <v>8</v>
      </c>
      <c r="K82" s="101"/>
      <c r="L82" s="105" t="s">
        <v>8</v>
      </c>
      <c r="M82" s="101"/>
      <c r="N82" s="105">
        <v>75436.5</v>
      </c>
      <c r="O82" s="101"/>
      <c r="P82" s="105">
        <v>163845.703125</v>
      </c>
      <c r="Q82" s="101"/>
      <c r="R82" s="105">
        <v>80162.375</v>
      </c>
      <c r="S82" s="101"/>
      <c r="T82" s="105">
        <v>199372.9375</v>
      </c>
      <c r="U82" s="101"/>
      <c r="V82" s="105">
        <v>143636.28125</v>
      </c>
      <c r="W82" s="101"/>
      <c r="X82" s="105">
        <v>180500.5</v>
      </c>
      <c r="Y82" s="101"/>
      <c r="Z82" s="105">
        <v>148240.1875</v>
      </c>
      <c r="AA82" s="101"/>
      <c r="AB82" s="105">
        <v>102991.59375</v>
      </c>
      <c r="AC82" s="101"/>
      <c r="AD82" s="105">
        <v>102657.25</v>
      </c>
      <c r="AE82" s="101"/>
      <c r="AF82" s="105">
        <v>87963.65625</v>
      </c>
      <c r="AG82" s="101"/>
      <c r="AH82" s="105">
        <v>218709.65625</v>
      </c>
      <c r="AI82" s="101"/>
      <c r="AJ82" s="105">
        <v>143824.28125</v>
      </c>
      <c r="AK82" s="101"/>
      <c r="AL82" s="105">
        <v>100599</v>
      </c>
      <c r="AM82" s="101"/>
      <c r="AN82" s="105">
        <v>118858.1328125</v>
      </c>
      <c r="AO82" s="101"/>
      <c r="AP82" s="105" t="s">
        <v>8</v>
      </c>
      <c r="AQ82" s="101"/>
      <c r="AR82" s="110"/>
    </row>
    <row r="83" spans="1:44" ht="12.6" customHeight="1" x14ac:dyDescent="0.25">
      <c r="B83" s="98" t="s">
        <v>60</v>
      </c>
      <c r="C83" s="99" t="s">
        <v>12</v>
      </c>
      <c r="D83" s="100">
        <v>38127.69921875</v>
      </c>
      <c r="E83" s="101"/>
      <c r="F83" s="100">
        <v>53647.19921875</v>
      </c>
      <c r="G83" s="101"/>
      <c r="H83" s="100">
        <v>53051.5</v>
      </c>
      <c r="I83" s="101"/>
      <c r="J83" s="100">
        <v>58572.5</v>
      </c>
      <c r="K83" s="101"/>
      <c r="L83" s="100">
        <v>63493.30078125</v>
      </c>
      <c r="M83" s="101"/>
      <c r="N83" s="100">
        <v>70443.703125</v>
      </c>
      <c r="O83" s="101"/>
      <c r="P83" s="100">
        <v>56282.80078125</v>
      </c>
      <c r="Q83" s="101"/>
      <c r="R83" s="100">
        <v>57122.19921875</v>
      </c>
      <c r="S83" s="101"/>
      <c r="T83" s="100">
        <v>59956.30078125</v>
      </c>
      <c r="U83" s="101"/>
      <c r="V83" s="100">
        <v>41901.3984375</v>
      </c>
      <c r="W83" s="101"/>
      <c r="X83" s="100">
        <v>44440.30078125</v>
      </c>
      <c r="Y83" s="101"/>
      <c r="Z83" s="100">
        <v>48731.5</v>
      </c>
      <c r="AA83" s="101"/>
      <c r="AB83" s="100">
        <v>42181.80078125</v>
      </c>
      <c r="AC83" s="101"/>
      <c r="AD83" s="100">
        <v>49605</v>
      </c>
      <c r="AE83" s="101"/>
      <c r="AF83" s="100">
        <v>46595.1015625</v>
      </c>
      <c r="AG83" s="101"/>
      <c r="AH83" s="100">
        <v>46654.1015625</v>
      </c>
      <c r="AI83" s="101"/>
      <c r="AJ83" s="100">
        <v>73600.796875</v>
      </c>
      <c r="AK83" s="101"/>
      <c r="AL83" s="100">
        <v>66812.703125</v>
      </c>
      <c r="AM83" s="101"/>
      <c r="AN83" s="100">
        <v>43656</v>
      </c>
      <c r="AO83" s="101"/>
      <c r="AP83" s="100">
        <v>57648.30078125</v>
      </c>
      <c r="AQ83" s="101"/>
      <c r="AR83" s="110"/>
    </row>
    <row r="84" spans="1:44" s="102" customFormat="1" ht="12.6" customHeight="1" x14ac:dyDescent="0.25">
      <c r="A84" s="1"/>
      <c r="B84" s="103" t="s">
        <v>61</v>
      </c>
      <c r="C84" s="104" t="s">
        <v>12</v>
      </c>
      <c r="D84" s="105" t="s">
        <v>8</v>
      </c>
      <c r="E84" s="101"/>
      <c r="F84" s="105">
        <v>4723</v>
      </c>
      <c r="G84" s="101"/>
      <c r="H84" s="105" t="s">
        <v>8</v>
      </c>
      <c r="I84" s="101"/>
      <c r="J84" s="105" t="s">
        <v>8</v>
      </c>
      <c r="K84" s="101"/>
      <c r="L84" s="105" t="s">
        <v>8</v>
      </c>
      <c r="M84" s="101"/>
      <c r="N84" s="105" t="s">
        <v>8</v>
      </c>
      <c r="O84" s="101"/>
      <c r="P84" s="105">
        <v>11453</v>
      </c>
      <c r="Q84" s="101"/>
      <c r="R84" s="105" t="s">
        <v>8</v>
      </c>
      <c r="S84" s="101"/>
      <c r="T84" s="105" t="s">
        <v>8</v>
      </c>
      <c r="U84" s="101"/>
      <c r="V84" s="105">
        <v>18763</v>
      </c>
      <c r="W84" s="101"/>
      <c r="X84" s="105">
        <v>8321</v>
      </c>
      <c r="Y84" s="101"/>
      <c r="Z84" s="105">
        <v>5376</v>
      </c>
      <c r="AA84" s="101"/>
      <c r="AB84" s="105">
        <v>3071.39990234375</v>
      </c>
      <c r="AC84" s="101"/>
      <c r="AD84" s="105">
        <v>14636.099609375</v>
      </c>
      <c r="AE84" s="101"/>
      <c r="AF84" s="105">
        <v>4249</v>
      </c>
      <c r="AG84" s="101"/>
      <c r="AH84" s="105">
        <v>5237</v>
      </c>
      <c r="AI84" s="101"/>
      <c r="AJ84" s="105">
        <v>16765</v>
      </c>
      <c r="AK84" s="101"/>
      <c r="AL84" s="105">
        <v>11223.599609375</v>
      </c>
      <c r="AM84" s="101"/>
      <c r="AN84" s="105" t="s">
        <v>8</v>
      </c>
      <c r="AO84" s="101"/>
      <c r="AP84" s="105" t="s">
        <v>8</v>
      </c>
      <c r="AQ84" s="101"/>
      <c r="AR84" s="110"/>
    </row>
    <row r="85" spans="1:44" ht="12.6" customHeight="1" x14ac:dyDescent="0.25">
      <c r="B85" s="115" t="s">
        <v>111</v>
      </c>
      <c r="C85" s="116" t="s">
        <v>7</v>
      </c>
      <c r="D85" s="100" t="s">
        <v>8</v>
      </c>
      <c r="E85" s="101"/>
      <c r="F85" s="100" t="s">
        <v>8</v>
      </c>
      <c r="G85" s="101"/>
      <c r="H85" s="100" t="s">
        <v>8</v>
      </c>
      <c r="I85" s="101"/>
      <c r="J85" s="100" t="s">
        <v>8</v>
      </c>
      <c r="K85" s="101"/>
      <c r="L85" s="100" t="s">
        <v>8</v>
      </c>
      <c r="M85" s="101"/>
      <c r="N85" s="100" t="s">
        <v>8</v>
      </c>
      <c r="O85" s="101"/>
      <c r="P85" s="100" t="s">
        <v>8</v>
      </c>
      <c r="Q85" s="101"/>
      <c r="R85" s="100">
        <v>53.058998107910156</v>
      </c>
      <c r="S85" s="101">
        <v>8</v>
      </c>
      <c r="T85" s="100">
        <v>20.573999404907227</v>
      </c>
      <c r="U85" s="101">
        <v>8</v>
      </c>
      <c r="V85" s="100">
        <v>38.215999603271484</v>
      </c>
      <c r="W85" s="101">
        <v>8</v>
      </c>
      <c r="X85" s="100">
        <v>30.531000137329102</v>
      </c>
      <c r="Y85" s="101">
        <v>8</v>
      </c>
      <c r="Z85" s="100">
        <v>60.139999389648438</v>
      </c>
      <c r="AA85" s="101">
        <v>8</v>
      </c>
      <c r="AB85" s="100">
        <v>111</v>
      </c>
      <c r="AC85" s="101">
        <v>8</v>
      </c>
      <c r="AD85" s="100">
        <v>30.260000228881836</v>
      </c>
      <c r="AE85" s="101">
        <v>8</v>
      </c>
      <c r="AF85" s="100">
        <v>26.799999237060547</v>
      </c>
      <c r="AG85" s="101">
        <v>8</v>
      </c>
      <c r="AH85" s="100">
        <v>65.5</v>
      </c>
      <c r="AI85" s="101">
        <v>8</v>
      </c>
      <c r="AJ85" s="100">
        <v>21.100000381469727</v>
      </c>
      <c r="AK85" s="101">
        <v>8</v>
      </c>
      <c r="AL85" s="100">
        <v>65.55999755859375</v>
      </c>
      <c r="AM85" s="101">
        <v>8</v>
      </c>
      <c r="AN85" s="100" t="s">
        <v>8</v>
      </c>
      <c r="AO85" s="101"/>
      <c r="AP85" s="100" t="s">
        <v>8</v>
      </c>
      <c r="AQ85" s="101"/>
      <c r="AR85" s="110"/>
    </row>
    <row r="86" spans="1:44" ht="12.6" customHeight="1" x14ac:dyDescent="0.25">
      <c r="B86" s="115" t="s">
        <v>62</v>
      </c>
      <c r="C86" s="116" t="s">
        <v>7</v>
      </c>
      <c r="D86" s="100">
        <v>409</v>
      </c>
      <c r="E86" s="101">
        <v>9</v>
      </c>
      <c r="F86" s="100">
        <v>352</v>
      </c>
      <c r="G86" s="101">
        <v>9</v>
      </c>
      <c r="H86" s="100">
        <v>854</v>
      </c>
      <c r="I86" s="101">
        <v>9</v>
      </c>
      <c r="J86" s="100">
        <v>833</v>
      </c>
      <c r="K86" s="101">
        <v>9</v>
      </c>
      <c r="L86" s="100">
        <v>919</v>
      </c>
      <c r="M86" s="101">
        <v>9</v>
      </c>
      <c r="N86" s="100">
        <v>1155</v>
      </c>
      <c r="O86" s="101">
        <v>9</v>
      </c>
      <c r="P86" s="100">
        <v>627</v>
      </c>
      <c r="Q86" s="101">
        <v>9</v>
      </c>
      <c r="R86" s="100">
        <v>535</v>
      </c>
      <c r="S86" s="101">
        <v>9</v>
      </c>
      <c r="T86" s="100">
        <v>476</v>
      </c>
      <c r="U86" s="101">
        <v>9</v>
      </c>
      <c r="V86" s="100">
        <v>813</v>
      </c>
      <c r="W86" s="101">
        <v>9</v>
      </c>
      <c r="X86" s="100">
        <v>510</v>
      </c>
      <c r="Y86" s="101">
        <v>9</v>
      </c>
      <c r="Z86" s="100">
        <v>825</v>
      </c>
      <c r="AA86" s="101">
        <v>9</v>
      </c>
      <c r="AB86" s="100">
        <v>530</v>
      </c>
      <c r="AC86" s="101">
        <v>9</v>
      </c>
      <c r="AD86" s="100">
        <v>234</v>
      </c>
      <c r="AE86" s="101">
        <v>9</v>
      </c>
      <c r="AF86" s="100">
        <v>489</v>
      </c>
      <c r="AG86" s="101">
        <v>9</v>
      </c>
      <c r="AH86" s="100">
        <v>441</v>
      </c>
      <c r="AI86" s="101">
        <v>9</v>
      </c>
      <c r="AJ86" s="100">
        <v>422</v>
      </c>
      <c r="AK86" s="101">
        <v>9</v>
      </c>
      <c r="AL86" s="100">
        <v>365</v>
      </c>
      <c r="AM86" s="101">
        <v>9</v>
      </c>
      <c r="AN86" s="100">
        <v>277</v>
      </c>
      <c r="AO86" s="101">
        <v>9</v>
      </c>
      <c r="AP86" s="100" t="s">
        <v>8</v>
      </c>
      <c r="AQ86" s="101"/>
      <c r="AR86" s="110"/>
    </row>
    <row r="87" spans="1:44" ht="12.6" customHeight="1" x14ac:dyDescent="0.25">
      <c r="B87" s="107" t="s">
        <v>63</v>
      </c>
      <c r="C87" s="108" t="s">
        <v>12</v>
      </c>
      <c r="D87" s="109">
        <v>21649</v>
      </c>
      <c r="E87" s="114"/>
      <c r="F87" s="109">
        <v>34776</v>
      </c>
      <c r="G87" s="114"/>
      <c r="H87" s="109">
        <v>40867</v>
      </c>
      <c r="I87" s="114"/>
      <c r="J87" s="109">
        <v>48630</v>
      </c>
      <c r="K87" s="114"/>
      <c r="L87" s="109">
        <v>48724</v>
      </c>
      <c r="M87" s="114"/>
      <c r="N87" s="109">
        <v>49135</v>
      </c>
      <c r="O87" s="114"/>
      <c r="P87" s="109">
        <v>33230</v>
      </c>
      <c r="Q87" s="114"/>
      <c r="R87" s="109">
        <v>35060</v>
      </c>
      <c r="S87" s="114"/>
      <c r="T87" s="109">
        <v>37000</v>
      </c>
      <c r="U87" s="114"/>
      <c r="V87" s="109">
        <v>28500</v>
      </c>
      <c r="W87" s="114"/>
      <c r="X87" s="109">
        <v>39700</v>
      </c>
      <c r="Y87" s="114"/>
      <c r="Z87" s="109">
        <v>63300</v>
      </c>
      <c r="AA87" s="114"/>
      <c r="AB87" s="109">
        <v>55945</v>
      </c>
      <c r="AC87" s="114"/>
      <c r="AD87" s="109">
        <v>37550</v>
      </c>
      <c r="AE87" s="114"/>
      <c r="AF87" s="109">
        <v>38847</v>
      </c>
      <c r="AG87" s="114"/>
      <c r="AH87" s="109">
        <v>34231</v>
      </c>
      <c r="AI87" s="114"/>
      <c r="AJ87" s="109">
        <v>61285</v>
      </c>
      <c r="AK87" s="114"/>
      <c r="AL87" s="109">
        <v>30456</v>
      </c>
      <c r="AM87" s="114"/>
      <c r="AN87" s="109">
        <v>24297.30078125</v>
      </c>
      <c r="AO87" s="114"/>
      <c r="AP87" s="109">
        <v>35342.8984375</v>
      </c>
      <c r="AQ87" s="110"/>
      <c r="AR87" s="114"/>
    </row>
    <row r="88" spans="1:44" s="102" customFormat="1" ht="12.6" customHeight="1" x14ac:dyDescent="0.25">
      <c r="A88" s="1"/>
      <c r="B88" s="111" t="s">
        <v>64</v>
      </c>
      <c r="C88" s="112" t="s">
        <v>7</v>
      </c>
      <c r="D88" s="113">
        <v>6260</v>
      </c>
      <c r="E88" s="110"/>
      <c r="F88" s="113">
        <v>9070</v>
      </c>
      <c r="G88" s="110"/>
      <c r="H88" s="113">
        <v>7854.2001953125</v>
      </c>
      <c r="I88" s="110"/>
      <c r="J88" s="113">
        <v>11847</v>
      </c>
      <c r="K88" s="110"/>
      <c r="L88" s="113">
        <v>9674.099609375</v>
      </c>
      <c r="M88" s="110"/>
      <c r="N88" s="113">
        <v>17812</v>
      </c>
      <c r="O88" s="110"/>
      <c r="P88" s="113">
        <v>10389</v>
      </c>
      <c r="Q88" s="110"/>
      <c r="R88" s="113">
        <v>7937</v>
      </c>
      <c r="S88" s="110"/>
      <c r="T88" s="113">
        <v>9213</v>
      </c>
      <c r="U88" s="110"/>
      <c r="V88" s="113">
        <v>10553</v>
      </c>
      <c r="W88" s="110"/>
      <c r="X88" s="113">
        <v>11971</v>
      </c>
      <c r="Y88" s="110"/>
      <c r="Z88" s="113">
        <v>12845</v>
      </c>
      <c r="AA88" s="110"/>
      <c r="AB88" s="113">
        <v>5909</v>
      </c>
      <c r="AC88" s="110"/>
      <c r="AD88" s="113">
        <v>2036</v>
      </c>
      <c r="AE88" s="110"/>
      <c r="AF88" s="113">
        <v>2495</v>
      </c>
      <c r="AG88" s="110"/>
      <c r="AH88" s="113">
        <v>6920</v>
      </c>
      <c r="AI88" s="110"/>
      <c r="AJ88" s="113">
        <v>6471</v>
      </c>
      <c r="AK88" s="110"/>
      <c r="AL88" s="113">
        <v>9408</v>
      </c>
      <c r="AM88" s="110"/>
      <c r="AN88" s="113">
        <v>1854</v>
      </c>
      <c r="AO88" s="110"/>
      <c r="AP88" s="113" t="s">
        <v>134</v>
      </c>
      <c r="AQ88" s="110"/>
      <c r="AR88" s="110"/>
    </row>
    <row r="89" spans="1:44" ht="12.6" customHeight="1" x14ac:dyDescent="0.25">
      <c r="B89" s="107" t="s">
        <v>65</v>
      </c>
      <c r="C89" s="108" t="s">
        <v>7</v>
      </c>
      <c r="D89" s="109">
        <v>357</v>
      </c>
      <c r="E89" s="110"/>
      <c r="F89" s="109">
        <v>947</v>
      </c>
      <c r="G89" s="110"/>
      <c r="H89" s="109">
        <v>844</v>
      </c>
      <c r="I89" s="110"/>
      <c r="J89" s="109">
        <v>426</v>
      </c>
      <c r="K89" s="110"/>
      <c r="L89" s="109">
        <v>1074</v>
      </c>
      <c r="M89" s="110"/>
      <c r="N89" s="109">
        <v>1073</v>
      </c>
      <c r="O89" s="110"/>
      <c r="P89" s="109">
        <v>915</v>
      </c>
      <c r="Q89" s="110"/>
      <c r="R89" s="109">
        <v>1004</v>
      </c>
      <c r="S89" s="110"/>
      <c r="T89" s="109">
        <v>764</v>
      </c>
      <c r="U89" s="110"/>
      <c r="V89" s="109">
        <v>1120</v>
      </c>
      <c r="W89" s="110"/>
      <c r="X89" s="109">
        <v>1010</v>
      </c>
      <c r="Y89" s="110"/>
      <c r="Z89" s="109">
        <v>860</v>
      </c>
      <c r="AA89" s="110"/>
      <c r="AB89" s="109">
        <v>1380</v>
      </c>
      <c r="AC89" s="110"/>
      <c r="AD89" s="109">
        <v>1480</v>
      </c>
      <c r="AE89" s="110"/>
      <c r="AF89" s="109">
        <v>1090</v>
      </c>
      <c r="AG89" s="110"/>
      <c r="AH89" s="109">
        <v>720</v>
      </c>
      <c r="AI89" s="110"/>
      <c r="AJ89" s="109">
        <v>1313</v>
      </c>
      <c r="AK89" s="110"/>
      <c r="AL89" s="109">
        <v>1789</v>
      </c>
      <c r="AM89" s="110"/>
      <c r="AN89" s="109">
        <v>1202</v>
      </c>
      <c r="AO89" s="110"/>
      <c r="AP89" s="109" t="s">
        <v>8</v>
      </c>
      <c r="AQ89" s="110"/>
      <c r="AR89" s="110"/>
    </row>
    <row r="90" spans="1:44" s="102" customFormat="1" ht="12.6" customHeight="1" x14ac:dyDescent="0.25">
      <c r="A90" s="1"/>
      <c r="B90" s="111" t="s">
        <v>66</v>
      </c>
      <c r="C90" s="112" t="s">
        <v>12</v>
      </c>
      <c r="D90" s="113">
        <v>15937</v>
      </c>
      <c r="E90" s="110"/>
      <c r="F90" s="113">
        <v>12797</v>
      </c>
      <c r="G90" s="110"/>
      <c r="H90" s="113">
        <v>12841</v>
      </c>
      <c r="I90" s="110"/>
      <c r="J90" s="113">
        <v>12098</v>
      </c>
      <c r="K90" s="110"/>
      <c r="L90" s="113">
        <v>14136</v>
      </c>
      <c r="M90" s="110"/>
      <c r="N90" s="113">
        <v>14524</v>
      </c>
      <c r="O90" s="110"/>
      <c r="P90" s="113">
        <v>13080</v>
      </c>
      <c r="Q90" s="110"/>
      <c r="R90" s="113">
        <v>13261</v>
      </c>
      <c r="S90" s="110"/>
      <c r="T90" s="113">
        <v>12225</v>
      </c>
      <c r="U90" s="110"/>
      <c r="V90" s="113">
        <v>6882</v>
      </c>
      <c r="W90" s="110"/>
      <c r="X90" s="113">
        <v>10097</v>
      </c>
      <c r="Y90" s="110"/>
      <c r="Z90" s="113">
        <v>12401</v>
      </c>
      <c r="AA90" s="110"/>
      <c r="AB90" s="113">
        <v>14900</v>
      </c>
      <c r="AC90" s="110"/>
      <c r="AD90" s="113">
        <v>9264</v>
      </c>
      <c r="AE90" s="110"/>
      <c r="AF90" s="113">
        <v>10146</v>
      </c>
      <c r="AG90" s="110"/>
      <c r="AH90" s="113">
        <v>10832</v>
      </c>
      <c r="AI90" s="110"/>
      <c r="AJ90" s="113">
        <v>32510.80078125</v>
      </c>
      <c r="AK90" s="110"/>
      <c r="AL90" s="113">
        <v>7729.7998046875</v>
      </c>
      <c r="AM90" s="110"/>
      <c r="AN90" s="113">
        <v>13866.5</v>
      </c>
      <c r="AO90" s="110"/>
      <c r="AP90" s="113">
        <v>19662</v>
      </c>
      <c r="AQ90" s="110"/>
      <c r="AR90" s="114"/>
    </row>
    <row r="91" spans="1:44" ht="12.6" customHeight="1" x14ac:dyDescent="0.25">
      <c r="B91" s="107" t="s">
        <v>67</v>
      </c>
      <c r="C91" s="108" t="s">
        <v>12</v>
      </c>
      <c r="D91" s="109">
        <v>19092.5</v>
      </c>
      <c r="E91" s="110"/>
      <c r="F91" s="109">
        <v>19866.900390625</v>
      </c>
      <c r="G91" s="110"/>
      <c r="H91" s="109">
        <v>21314.30078125</v>
      </c>
      <c r="I91" s="110"/>
      <c r="J91" s="109">
        <v>14223.5</v>
      </c>
      <c r="K91" s="110"/>
      <c r="L91" s="109">
        <v>18654</v>
      </c>
      <c r="M91" s="110"/>
      <c r="N91" s="109">
        <v>18214.099609375</v>
      </c>
      <c r="O91" s="110"/>
      <c r="P91" s="109">
        <v>17861.80078125</v>
      </c>
      <c r="Q91" s="110"/>
      <c r="R91" s="109">
        <v>16282.5</v>
      </c>
      <c r="S91" s="110"/>
      <c r="T91" s="109">
        <v>15134.599609375</v>
      </c>
      <c r="U91" s="110"/>
      <c r="V91" s="109">
        <v>9175.2001953125</v>
      </c>
      <c r="W91" s="110"/>
      <c r="X91" s="109">
        <v>21024.69921875</v>
      </c>
      <c r="Y91" s="110"/>
      <c r="Z91" s="109">
        <v>16528.30078125</v>
      </c>
      <c r="AA91" s="110"/>
      <c r="AB91" s="109">
        <v>12225.7001953125</v>
      </c>
      <c r="AC91" s="110"/>
      <c r="AD91" s="109">
        <v>15713</v>
      </c>
      <c r="AE91" s="110"/>
      <c r="AF91" s="109">
        <v>23182</v>
      </c>
      <c r="AG91" s="110"/>
      <c r="AH91" s="109">
        <v>20523</v>
      </c>
      <c r="AI91" s="110"/>
      <c r="AJ91" s="109">
        <v>21730</v>
      </c>
      <c r="AK91" s="110"/>
      <c r="AL91" s="109">
        <v>7756</v>
      </c>
      <c r="AM91" s="110"/>
      <c r="AN91" s="109">
        <v>17413</v>
      </c>
      <c r="AO91" s="110"/>
      <c r="AP91" s="109">
        <v>21430</v>
      </c>
      <c r="AQ91" s="110"/>
      <c r="AR91" s="110"/>
    </row>
    <row r="92" spans="1:44" ht="12.6" customHeight="1" x14ac:dyDescent="0.25">
      <c r="B92" s="98" t="s">
        <v>68</v>
      </c>
      <c r="C92" s="99" t="s">
        <v>7</v>
      </c>
      <c r="D92" s="100" t="s">
        <v>8</v>
      </c>
      <c r="E92" s="101"/>
      <c r="F92" s="100" t="s">
        <v>8</v>
      </c>
      <c r="G92" s="101"/>
      <c r="H92" s="100" t="s">
        <v>8</v>
      </c>
      <c r="I92" s="101"/>
      <c r="J92" s="100" t="s">
        <v>8</v>
      </c>
      <c r="K92" s="101"/>
      <c r="L92" s="100" t="s">
        <v>8</v>
      </c>
      <c r="M92" s="101"/>
      <c r="N92" s="100" t="s">
        <v>8</v>
      </c>
      <c r="O92" s="101"/>
      <c r="P92" s="100">
        <v>49040</v>
      </c>
      <c r="Q92" s="101"/>
      <c r="R92" s="100" t="s">
        <v>8</v>
      </c>
      <c r="S92" s="101"/>
      <c r="T92" s="100" t="s">
        <v>8</v>
      </c>
      <c r="U92" s="101"/>
      <c r="V92" s="100" t="s">
        <v>8</v>
      </c>
      <c r="W92" s="101"/>
      <c r="X92" s="100" t="s">
        <v>8</v>
      </c>
      <c r="Y92" s="101"/>
      <c r="Z92" s="100" t="s">
        <v>8</v>
      </c>
      <c r="AA92" s="101"/>
      <c r="AB92" s="100" t="s">
        <v>8</v>
      </c>
      <c r="AC92" s="101"/>
      <c r="AD92" s="100" t="s">
        <v>8</v>
      </c>
      <c r="AE92" s="101"/>
      <c r="AF92" s="100" t="s">
        <v>8</v>
      </c>
      <c r="AG92" s="101"/>
      <c r="AH92" s="100" t="s">
        <v>8</v>
      </c>
      <c r="AI92" s="101"/>
      <c r="AJ92" s="100" t="s">
        <v>8</v>
      </c>
      <c r="AK92" s="101"/>
      <c r="AL92" s="100" t="s">
        <v>8</v>
      </c>
      <c r="AM92" s="101"/>
      <c r="AN92" s="100" t="s">
        <v>8</v>
      </c>
      <c r="AO92" s="101"/>
      <c r="AP92" s="100" t="s">
        <v>8</v>
      </c>
      <c r="AQ92" s="101"/>
      <c r="AR92" s="110"/>
    </row>
    <row r="93" spans="1:44" s="102" customFormat="1" ht="12.6" customHeight="1" x14ac:dyDescent="0.25">
      <c r="A93" s="1"/>
      <c r="B93" s="103" t="s">
        <v>69</v>
      </c>
      <c r="C93" s="104" t="s">
        <v>12</v>
      </c>
      <c r="D93" s="105">
        <v>112580</v>
      </c>
      <c r="E93" s="101"/>
      <c r="F93" s="105">
        <v>73454</v>
      </c>
      <c r="G93" s="101"/>
      <c r="H93" s="105">
        <v>167414</v>
      </c>
      <c r="I93" s="101"/>
      <c r="J93" s="105">
        <v>144406</v>
      </c>
      <c r="K93" s="101"/>
      <c r="L93" s="105">
        <v>121889</v>
      </c>
      <c r="M93" s="101"/>
      <c r="N93" s="105">
        <v>59763</v>
      </c>
      <c r="O93" s="101"/>
      <c r="P93" s="105">
        <v>168177.90625</v>
      </c>
      <c r="Q93" s="101"/>
      <c r="R93" s="105">
        <v>62344.30078125</v>
      </c>
      <c r="S93" s="101"/>
      <c r="T93" s="105">
        <v>131378.09375</v>
      </c>
      <c r="U93" s="101"/>
      <c r="V93" s="105">
        <v>121579</v>
      </c>
      <c r="W93" s="101"/>
      <c r="X93" s="105">
        <v>53713.19921875</v>
      </c>
      <c r="Y93" s="101"/>
      <c r="Z93" s="105">
        <v>84324.1015625</v>
      </c>
      <c r="AA93" s="101"/>
      <c r="AB93" s="105">
        <v>109676.3984375</v>
      </c>
      <c r="AC93" s="101"/>
      <c r="AD93" s="105">
        <v>68629.296875</v>
      </c>
      <c r="AE93" s="101"/>
      <c r="AF93" s="105">
        <v>79753.203125</v>
      </c>
      <c r="AG93" s="101"/>
      <c r="AH93" s="105">
        <v>170958.59375</v>
      </c>
      <c r="AI93" s="101"/>
      <c r="AJ93" s="105">
        <v>107481.796875</v>
      </c>
      <c r="AK93" s="101"/>
      <c r="AL93" s="105">
        <v>80592.1015625</v>
      </c>
      <c r="AM93" s="101"/>
      <c r="AN93" s="105">
        <v>168274.703125</v>
      </c>
      <c r="AO93" s="101"/>
      <c r="AP93" s="105">
        <v>63440.80078125</v>
      </c>
      <c r="AQ93" s="101"/>
      <c r="AR93" s="110"/>
    </row>
    <row r="94" spans="1:44" s="102" customFormat="1" ht="12.6" customHeight="1" x14ac:dyDescent="0.25">
      <c r="A94" s="1"/>
      <c r="B94" s="103" t="s">
        <v>70</v>
      </c>
      <c r="C94" s="104" t="s">
        <v>7</v>
      </c>
      <c r="D94" s="105">
        <v>33178</v>
      </c>
      <c r="E94" s="101"/>
      <c r="F94" s="105">
        <v>35222</v>
      </c>
      <c r="G94" s="101"/>
      <c r="H94" s="105">
        <v>53254</v>
      </c>
      <c r="I94" s="101"/>
      <c r="J94" s="105">
        <v>40166</v>
      </c>
      <c r="K94" s="101"/>
      <c r="L94" s="105">
        <v>52491</v>
      </c>
      <c r="M94" s="101"/>
      <c r="N94" s="105">
        <v>16699</v>
      </c>
      <c r="O94" s="101"/>
      <c r="P94" s="105">
        <v>19798</v>
      </c>
      <c r="Q94" s="101"/>
      <c r="R94" s="105">
        <v>23740</v>
      </c>
      <c r="S94" s="101"/>
      <c r="T94" s="105">
        <v>23753</v>
      </c>
      <c r="U94" s="101"/>
      <c r="V94" s="105">
        <v>57697</v>
      </c>
      <c r="W94" s="101"/>
      <c r="X94" s="105">
        <v>36372</v>
      </c>
      <c r="Y94" s="101"/>
      <c r="Z94" s="105">
        <v>59666</v>
      </c>
      <c r="AA94" s="101"/>
      <c r="AB94" s="105">
        <v>42788</v>
      </c>
      <c r="AC94" s="101"/>
      <c r="AD94" s="105" t="s">
        <v>8</v>
      </c>
      <c r="AE94" s="101"/>
      <c r="AF94" s="105" t="s">
        <v>8</v>
      </c>
      <c r="AG94" s="101"/>
      <c r="AH94" s="105" t="s">
        <v>8</v>
      </c>
      <c r="AI94" s="101"/>
      <c r="AJ94" s="105" t="s">
        <v>8</v>
      </c>
      <c r="AK94" s="101"/>
      <c r="AL94" s="105" t="s">
        <v>8</v>
      </c>
      <c r="AM94" s="101"/>
      <c r="AN94" s="105" t="s">
        <v>8</v>
      </c>
      <c r="AO94" s="101"/>
      <c r="AP94" s="105" t="s">
        <v>8</v>
      </c>
      <c r="AQ94" s="101"/>
      <c r="AR94" s="110"/>
    </row>
    <row r="95" spans="1:44" s="102" customFormat="1" ht="12.6" customHeight="1" x14ac:dyDescent="0.25">
      <c r="A95" s="1"/>
      <c r="B95" s="103" t="s">
        <v>71</v>
      </c>
      <c r="C95" s="104" t="s">
        <v>12</v>
      </c>
      <c r="D95" s="105">
        <v>165586</v>
      </c>
      <c r="E95" s="106"/>
      <c r="F95" s="105">
        <v>182713</v>
      </c>
      <c r="G95" s="106"/>
      <c r="H95" s="105">
        <v>115780</v>
      </c>
      <c r="I95" s="106"/>
      <c r="J95" s="105">
        <v>148380</v>
      </c>
      <c r="K95" s="106"/>
      <c r="L95" s="105">
        <v>227570</v>
      </c>
      <c r="M95" s="106"/>
      <c r="N95" s="105">
        <v>178170</v>
      </c>
      <c r="O95" s="106"/>
      <c r="P95" s="105">
        <v>236250</v>
      </c>
      <c r="Q95" s="106"/>
      <c r="R95" s="105">
        <v>203709</v>
      </c>
      <c r="S95" s="106"/>
      <c r="T95" s="105">
        <v>138584</v>
      </c>
      <c r="U95" s="106"/>
      <c r="V95" s="105">
        <v>122331</v>
      </c>
      <c r="W95" s="106"/>
      <c r="X95" s="105">
        <v>169390</v>
      </c>
      <c r="Y95" s="106"/>
      <c r="Z95" s="105">
        <v>158398</v>
      </c>
      <c r="AA95" s="106"/>
      <c r="AB95" s="105">
        <v>183198</v>
      </c>
      <c r="AC95" s="106"/>
      <c r="AD95" s="105">
        <v>161324</v>
      </c>
      <c r="AE95" s="106"/>
      <c r="AF95" s="105">
        <v>189325</v>
      </c>
      <c r="AG95" s="106"/>
      <c r="AH95" s="105">
        <v>161470</v>
      </c>
      <c r="AI95" s="106"/>
      <c r="AJ95" s="105">
        <v>174240</v>
      </c>
      <c r="AK95" s="106"/>
      <c r="AL95" s="105">
        <v>191963</v>
      </c>
      <c r="AM95" s="106"/>
      <c r="AN95" s="105">
        <v>229165</v>
      </c>
      <c r="AO95" s="106">
        <v>10</v>
      </c>
      <c r="AP95" s="105">
        <v>147650</v>
      </c>
      <c r="AQ95" s="101">
        <v>10</v>
      </c>
      <c r="AR95" s="110"/>
    </row>
    <row r="96" spans="1:44" ht="12.6" customHeight="1" x14ac:dyDescent="0.25">
      <c r="B96" s="115" t="s">
        <v>72</v>
      </c>
      <c r="C96" s="116" t="s">
        <v>12</v>
      </c>
      <c r="D96" s="105">
        <v>33103</v>
      </c>
      <c r="E96" s="101"/>
      <c r="F96" s="100">
        <v>46421</v>
      </c>
      <c r="G96" s="101"/>
      <c r="H96" s="100">
        <v>32701.400390625</v>
      </c>
      <c r="I96" s="101"/>
      <c r="J96" s="100">
        <v>40048.1015625</v>
      </c>
      <c r="K96" s="101"/>
      <c r="L96" s="100">
        <v>34760.30078125</v>
      </c>
      <c r="M96" s="101"/>
      <c r="N96" s="100">
        <v>52819.69921875</v>
      </c>
      <c r="O96" s="101"/>
      <c r="P96" s="105">
        <v>41455</v>
      </c>
      <c r="Q96" s="101"/>
      <c r="R96" s="100">
        <v>52571</v>
      </c>
      <c r="S96" s="101"/>
      <c r="T96" s="100">
        <v>38739</v>
      </c>
      <c r="U96" s="101"/>
      <c r="V96" s="100">
        <v>36499</v>
      </c>
      <c r="W96" s="101"/>
      <c r="X96" s="100">
        <v>35425</v>
      </c>
      <c r="Y96" s="101"/>
      <c r="Z96" s="100">
        <v>33558</v>
      </c>
      <c r="AA96" s="101"/>
      <c r="AB96" s="100">
        <v>34371</v>
      </c>
      <c r="AC96" s="101"/>
      <c r="AD96" s="100">
        <v>39199</v>
      </c>
      <c r="AE96" s="101"/>
      <c r="AF96" s="100">
        <v>39834</v>
      </c>
      <c r="AG96" s="101"/>
      <c r="AH96" s="100">
        <v>37691</v>
      </c>
      <c r="AI96" s="101"/>
      <c r="AJ96" s="100">
        <v>37493</v>
      </c>
      <c r="AK96" s="101"/>
      <c r="AL96" s="100">
        <v>31058</v>
      </c>
      <c r="AM96" s="101"/>
      <c r="AN96" s="100">
        <v>39153</v>
      </c>
      <c r="AO96" s="101"/>
      <c r="AP96" s="100">
        <v>45967</v>
      </c>
      <c r="AQ96" s="101"/>
      <c r="AR96" s="114"/>
    </row>
    <row r="97" spans="1:44" ht="12.6" customHeight="1" x14ac:dyDescent="0.25">
      <c r="B97" s="107" t="s">
        <v>73</v>
      </c>
      <c r="C97" s="108" t="s">
        <v>7</v>
      </c>
      <c r="D97" s="109" t="s">
        <v>8</v>
      </c>
      <c r="E97" s="110"/>
      <c r="F97" s="109">
        <v>6906</v>
      </c>
      <c r="G97" s="110"/>
      <c r="H97" s="109" t="s">
        <v>8</v>
      </c>
      <c r="I97" s="110"/>
      <c r="J97" s="109" t="s">
        <v>8</v>
      </c>
      <c r="K97" s="110"/>
      <c r="L97" s="109" t="s">
        <v>8</v>
      </c>
      <c r="M97" s="110"/>
      <c r="N97" s="109">
        <v>5278</v>
      </c>
      <c r="O97" s="110"/>
      <c r="P97" s="109">
        <v>4626</v>
      </c>
      <c r="Q97" s="110"/>
      <c r="R97" s="109">
        <v>4985</v>
      </c>
      <c r="S97" s="110"/>
      <c r="T97" s="109">
        <v>5993</v>
      </c>
      <c r="U97" s="110"/>
      <c r="V97" s="109">
        <v>8761</v>
      </c>
      <c r="W97" s="110"/>
      <c r="X97" s="109">
        <v>9060</v>
      </c>
      <c r="Y97" s="110"/>
      <c r="Z97" s="109">
        <v>7561</v>
      </c>
      <c r="AA97" s="110"/>
      <c r="AB97" s="109">
        <v>5879</v>
      </c>
      <c r="AC97" s="110"/>
      <c r="AD97" s="109">
        <v>5478</v>
      </c>
      <c r="AE97" s="110"/>
      <c r="AF97" s="109" t="s">
        <v>8</v>
      </c>
      <c r="AG97" s="110"/>
      <c r="AH97" s="109" t="s">
        <v>8</v>
      </c>
      <c r="AI97" s="110"/>
      <c r="AJ97" s="109" t="s">
        <v>8</v>
      </c>
      <c r="AK97" s="110"/>
      <c r="AL97" s="109" t="s">
        <v>8</v>
      </c>
      <c r="AM97" s="110"/>
      <c r="AN97" s="109" t="s">
        <v>8</v>
      </c>
      <c r="AO97" s="110"/>
      <c r="AP97" s="109" t="s">
        <v>8</v>
      </c>
      <c r="AQ97" s="110"/>
      <c r="AR97" s="110"/>
    </row>
    <row r="98" spans="1:44" ht="14.4" customHeight="1" x14ac:dyDescent="0.25">
      <c r="B98" s="107" t="s">
        <v>75</v>
      </c>
      <c r="C98" s="108" t="s">
        <v>7</v>
      </c>
      <c r="D98" s="109">
        <v>15000</v>
      </c>
      <c r="E98" s="110"/>
      <c r="F98" s="109">
        <v>15000</v>
      </c>
      <c r="G98" s="110"/>
      <c r="H98" s="109">
        <v>15000</v>
      </c>
      <c r="I98" s="110"/>
      <c r="J98" s="109">
        <v>15000</v>
      </c>
      <c r="K98" s="110"/>
      <c r="L98" s="109">
        <v>15000</v>
      </c>
      <c r="M98" s="110"/>
      <c r="N98" s="109">
        <v>15000</v>
      </c>
      <c r="O98" s="110"/>
      <c r="P98" s="109">
        <v>15000</v>
      </c>
      <c r="Q98" s="110"/>
      <c r="R98" s="109">
        <v>15000</v>
      </c>
      <c r="S98" s="110"/>
      <c r="T98" s="109">
        <v>15000</v>
      </c>
      <c r="U98" s="110"/>
      <c r="V98" s="109">
        <v>15000</v>
      </c>
      <c r="W98" s="110"/>
      <c r="X98" s="109">
        <v>15000</v>
      </c>
      <c r="Y98" s="110"/>
      <c r="Z98" s="109">
        <v>15000</v>
      </c>
      <c r="AA98" s="110"/>
      <c r="AB98" s="109">
        <v>15000</v>
      </c>
      <c r="AC98" s="110"/>
      <c r="AD98" s="109">
        <v>15000</v>
      </c>
      <c r="AE98" s="110"/>
      <c r="AF98" s="109" t="s">
        <v>8</v>
      </c>
      <c r="AG98" s="110"/>
      <c r="AH98" s="109" t="s">
        <v>8</v>
      </c>
      <c r="AI98" s="110"/>
      <c r="AJ98" s="109" t="s">
        <v>8</v>
      </c>
      <c r="AK98" s="110"/>
      <c r="AL98" s="109" t="s">
        <v>8</v>
      </c>
      <c r="AM98" s="110"/>
      <c r="AN98" s="109" t="s">
        <v>8</v>
      </c>
      <c r="AO98" s="110"/>
      <c r="AP98" s="109" t="s">
        <v>8</v>
      </c>
      <c r="AQ98" s="110"/>
      <c r="AR98" s="110"/>
    </row>
    <row r="99" spans="1:44" ht="13.2" customHeight="1" x14ac:dyDescent="0.25">
      <c r="B99" s="107" t="s">
        <v>76</v>
      </c>
      <c r="C99" s="108" t="s">
        <v>7</v>
      </c>
      <c r="D99" s="109" t="s">
        <v>8</v>
      </c>
      <c r="E99" s="114"/>
      <c r="F99" s="109" t="s">
        <v>8</v>
      </c>
      <c r="G99" s="114"/>
      <c r="H99" s="109" t="s">
        <v>8</v>
      </c>
      <c r="I99" s="114"/>
      <c r="J99" s="109" t="s">
        <v>8</v>
      </c>
      <c r="K99" s="114"/>
      <c r="L99" s="109" t="s">
        <v>8</v>
      </c>
      <c r="M99" s="114"/>
      <c r="N99" s="109">
        <v>5780.22021484375</v>
      </c>
      <c r="O99" s="114"/>
      <c r="P99" s="109">
        <v>6565.203125</v>
      </c>
      <c r="Q99" s="114"/>
      <c r="R99" s="109">
        <v>3085.25</v>
      </c>
      <c r="S99" s="114"/>
      <c r="T99" s="109">
        <v>5265.60009765625</v>
      </c>
      <c r="U99" s="114"/>
      <c r="V99" s="109">
        <v>-257.42001342773437</v>
      </c>
      <c r="W99" s="114">
        <v>11</v>
      </c>
      <c r="X99" s="109">
        <v>4278.95703125</v>
      </c>
      <c r="Y99" s="114"/>
      <c r="Z99" s="109">
        <v>4067.8369140625</v>
      </c>
      <c r="AA99" s="114"/>
      <c r="AB99" s="109">
        <v>4353.10009765625</v>
      </c>
      <c r="AC99" s="114"/>
      <c r="AD99" s="109" t="s">
        <v>8</v>
      </c>
      <c r="AE99" s="114"/>
      <c r="AF99" s="109" t="s">
        <v>8</v>
      </c>
      <c r="AG99" s="114"/>
      <c r="AH99" s="109" t="s">
        <v>8</v>
      </c>
      <c r="AI99" s="114"/>
      <c r="AJ99" s="109" t="s">
        <v>8</v>
      </c>
      <c r="AK99" s="114"/>
      <c r="AL99" s="109" t="s">
        <v>8</v>
      </c>
      <c r="AM99" s="114"/>
      <c r="AN99" s="109" t="s">
        <v>8</v>
      </c>
      <c r="AO99" s="114"/>
      <c r="AP99" s="109" t="s">
        <v>8</v>
      </c>
      <c r="AQ99" s="110"/>
      <c r="AR99" s="110"/>
    </row>
    <row r="100" spans="1:44" ht="12.6" customHeight="1" x14ac:dyDescent="0.25">
      <c r="B100" s="107" t="s">
        <v>77</v>
      </c>
      <c r="C100" s="108" t="s">
        <v>7</v>
      </c>
      <c r="D100" s="109">
        <v>5782.39990234375</v>
      </c>
      <c r="E100" s="110"/>
      <c r="F100" s="109">
        <v>2807.800048828125</v>
      </c>
      <c r="G100" s="110"/>
      <c r="H100" s="109" t="s">
        <v>8</v>
      </c>
      <c r="I100" s="110"/>
      <c r="J100" s="109" t="s">
        <v>8</v>
      </c>
      <c r="K100" s="110"/>
      <c r="L100" s="109" t="s">
        <v>8</v>
      </c>
      <c r="M100" s="110"/>
      <c r="N100" s="109">
        <v>3795</v>
      </c>
      <c r="O100" s="110"/>
      <c r="P100" s="109">
        <v>2891</v>
      </c>
      <c r="Q100" s="110"/>
      <c r="R100" s="109">
        <v>2196</v>
      </c>
      <c r="S100" s="110"/>
      <c r="T100" s="109">
        <v>2196</v>
      </c>
      <c r="U100" s="110"/>
      <c r="V100" s="109">
        <v>3961</v>
      </c>
      <c r="W100" s="110"/>
      <c r="X100" s="109">
        <v>4434</v>
      </c>
      <c r="Y100" s="110"/>
      <c r="Z100" s="109">
        <v>3058</v>
      </c>
      <c r="AA100" s="110"/>
      <c r="AB100" s="109">
        <v>3544</v>
      </c>
      <c r="AC100" s="110"/>
      <c r="AD100" s="109">
        <v>3669</v>
      </c>
      <c r="AE100" s="110"/>
      <c r="AF100" s="109">
        <v>2094</v>
      </c>
      <c r="AG100" s="110"/>
      <c r="AH100" s="109">
        <v>3379</v>
      </c>
      <c r="AI100" s="110"/>
      <c r="AJ100" s="109">
        <v>2142</v>
      </c>
      <c r="AK100" s="110"/>
      <c r="AL100" s="109">
        <v>2904</v>
      </c>
      <c r="AM100" s="110"/>
      <c r="AN100" s="109" t="s">
        <v>8</v>
      </c>
      <c r="AO100" s="110"/>
      <c r="AP100" s="109" t="s">
        <v>8</v>
      </c>
      <c r="AQ100" s="110"/>
      <c r="AR100" s="114"/>
    </row>
    <row r="101" spans="1:44" ht="12.6" customHeight="1" x14ac:dyDescent="0.25">
      <c r="B101" s="107" t="s">
        <v>78</v>
      </c>
      <c r="C101" s="108" t="s">
        <v>12</v>
      </c>
      <c r="D101" s="109" t="s">
        <v>8</v>
      </c>
      <c r="E101" s="110"/>
      <c r="F101" s="109" t="s">
        <v>8</v>
      </c>
      <c r="G101" s="110"/>
      <c r="H101" s="109" t="s">
        <v>8</v>
      </c>
      <c r="I101" s="110"/>
      <c r="J101" s="109" t="s">
        <v>8</v>
      </c>
      <c r="K101" s="110"/>
      <c r="L101" s="109" t="s">
        <v>8</v>
      </c>
      <c r="M101" s="110"/>
      <c r="N101" s="109" t="s">
        <v>8</v>
      </c>
      <c r="O101" s="110"/>
      <c r="P101" s="109" t="s">
        <v>8</v>
      </c>
      <c r="Q101" s="110"/>
      <c r="R101" s="109" t="s">
        <v>8</v>
      </c>
      <c r="S101" s="110"/>
      <c r="T101" s="109" t="s">
        <v>8</v>
      </c>
      <c r="U101" s="110"/>
      <c r="V101" s="109" t="s">
        <v>8</v>
      </c>
      <c r="W101" s="110"/>
      <c r="X101" s="109" t="s">
        <v>8</v>
      </c>
      <c r="Y101" s="110"/>
      <c r="Z101" s="109">
        <v>504580</v>
      </c>
      <c r="AA101" s="110"/>
      <c r="AB101" s="109">
        <v>492480</v>
      </c>
      <c r="AC101" s="110"/>
      <c r="AD101" s="109">
        <v>471248</v>
      </c>
      <c r="AE101" s="110"/>
      <c r="AF101" s="109">
        <v>396064</v>
      </c>
      <c r="AG101" s="110"/>
      <c r="AH101" s="109">
        <v>633671</v>
      </c>
      <c r="AI101" s="110"/>
      <c r="AJ101" s="109">
        <v>568961</v>
      </c>
      <c r="AK101" s="110"/>
      <c r="AL101" s="109">
        <v>519083</v>
      </c>
      <c r="AM101" s="110"/>
      <c r="AN101" s="109">
        <v>695171.125</v>
      </c>
      <c r="AO101" s="110"/>
      <c r="AP101" s="109">
        <v>547042</v>
      </c>
      <c r="AQ101" s="110"/>
      <c r="AR101" s="110"/>
    </row>
    <row r="102" spans="1:44" ht="37.799999999999997" customHeight="1" x14ac:dyDescent="0.25">
      <c r="B102" s="98" t="s">
        <v>79</v>
      </c>
      <c r="C102" s="99" t="s">
        <v>12</v>
      </c>
      <c r="D102" s="100">
        <v>181609</v>
      </c>
      <c r="E102" s="101"/>
      <c r="F102" s="100">
        <v>161386</v>
      </c>
      <c r="G102" s="101"/>
      <c r="H102" s="100">
        <v>125097</v>
      </c>
      <c r="I102" s="101"/>
      <c r="J102" s="100">
        <v>136418.40625</v>
      </c>
      <c r="K102" s="101"/>
      <c r="L102" s="100">
        <v>194457.296875</v>
      </c>
      <c r="M102" s="101"/>
      <c r="N102" s="100">
        <v>194116.703125</v>
      </c>
      <c r="O102" s="101"/>
      <c r="P102" s="100">
        <v>221578.203125</v>
      </c>
      <c r="Q102" s="101"/>
      <c r="R102" s="100">
        <v>158723.796875</v>
      </c>
      <c r="S102" s="101"/>
      <c r="T102" s="100">
        <v>199367.40625</v>
      </c>
      <c r="U102" s="101"/>
      <c r="V102" s="100">
        <v>114081.5</v>
      </c>
      <c r="W102" s="101"/>
      <c r="X102" s="100">
        <v>171584.203125</v>
      </c>
      <c r="Y102" s="101"/>
      <c r="Z102" s="100">
        <v>150517.5</v>
      </c>
      <c r="AA102" s="101"/>
      <c r="AB102" s="100">
        <v>158918</v>
      </c>
      <c r="AC102" s="101"/>
      <c r="AD102" s="100">
        <v>155980</v>
      </c>
      <c r="AE102" s="101"/>
      <c r="AF102" s="100">
        <v>179875</v>
      </c>
      <c r="AG102" s="101"/>
      <c r="AH102" s="100">
        <v>153341</v>
      </c>
      <c r="AI102" s="101"/>
      <c r="AJ102" s="100">
        <v>110990</v>
      </c>
      <c r="AK102" s="101"/>
      <c r="AL102" s="100" t="s">
        <v>8</v>
      </c>
      <c r="AM102" s="101"/>
      <c r="AN102" s="100" t="s">
        <v>8</v>
      </c>
      <c r="AO102" s="101"/>
      <c r="AP102" s="100" t="s">
        <v>8</v>
      </c>
      <c r="AQ102" s="101"/>
      <c r="AR102" s="110"/>
    </row>
    <row r="103" spans="1:44" ht="27.6" customHeight="1" x14ac:dyDescent="0.25">
      <c r="B103" s="98" t="s">
        <v>80</v>
      </c>
      <c r="C103" s="99" t="s">
        <v>7</v>
      </c>
      <c r="D103" s="100">
        <v>672312</v>
      </c>
      <c r="E103" s="101">
        <v>12</v>
      </c>
      <c r="F103" s="100">
        <v>662312</v>
      </c>
      <c r="G103" s="101">
        <v>12</v>
      </c>
      <c r="H103" s="100">
        <v>560000</v>
      </c>
      <c r="I103" s="101"/>
      <c r="J103" s="100">
        <v>590000</v>
      </c>
      <c r="K103" s="101"/>
      <c r="L103" s="100">
        <v>540000</v>
      </c>
      <c r="M103" s="101"/>
      <c r="N103" s="100">
        <v>630000</v>
      </c>
      <c r="O103" s="101"/>
      <c r="P103" s="100">
        <v>562312</v>
      </c>
      <c r="Q103" s="101">
        <v>12</v>
      </c>
      <c r="R103" s="100">
        <v>562312</v>
      </c>
      <c r="S103" s="101">
        <v>12</v>
      </c>
      <c r="T103" s="100">
        <v>582312</v>
      </c>
      <c r="U103" s="101">
        <v>12</v>
      </c>
      <c r="V103" s="100">
        <v>347543</v>
      </c>
      <c r="W103" s="101">
        <v>12</v>
      </c>
      <c r="X103" s="100">
        <v>562312</v>
      </c>
      <c r="Y103" s="101">
        <v>12</v>
      </c>
      <c r="Z103" s="100">
        <v>652312</v>
      </c>
      <c r="AA103" s="101">
        <v>12</v>
      </c>
      <c r="AB103" s="100">
        <v>432312</v>
      </c>
      <c r="AC103" s="101">
        <v>12</v>
      </c>
      <c r="AD103" s="100">
        <v>506619.6875</v>
      </c>
      <c r="AE103" s="101">
        <v>12</v>
      </c>
      <c r="AF103" s="100">
        <v>464435.0625</v>
      </c>
      <c r="AG103" s="101">
        <v>12</v>
      </c>
      <c r="AH103" s="100">
        <v>106773.5390625</v>
      </c>
      <c r="AI103" s="101">
        <v>12</v>
      </c>
      <c r="AJ103" s="100" t="s">
        <v>8</v>
      </c>
      <c r="AK103" s="101"/>
      <c r="AL103" s="100" t="s">
        <v>8</v>
      </c>
      <c r="AM103" s="101"/>
      <c r="AN103" s="100" t="s">
        <v>8</v>
      </c>
      <c r="AO103" s="101"/>
      <c r="AP103" s="100" t="s">
        <v>8</v>
      </c>
      <c r="AQ103" s="101"/>
      <c r="AR103" s="110"/>
    </row>
    <row r="104" spans="1:44" x14ac:dyDescent="0.25">
      <c r="B104" s="115" t="s">
        <v>81</v>
      </c>
      <c r="C104" s="116" t="s">
        <v>7</v>
      </c>
      <c r="D104" s="100" t="s">
        <v>8</v>
      </c>
      <c r="E104" s="101"/>
      <c r="F104" s="100">
        <v>2500</v>
      </c>
      <c r="G104" s="101"/>
      <c r="H104" s="100" t="s">
        <v>8</v>
      </c>
      <c r="I104" s="101"/>
      <c r="J104" s="100" t="s">
        <v>8</v>
      </c>
      <c r="K104" s="101"/>
      <c r="L104" s="100" t="s">
        <v>8</v>
      </c>
      <c r="M104" s="101"/>
      <c r="N104" s="100" t="s">
        <v>8</v>
      </c>
      <c r="O104" s="101"/>
      <c r="P104" s="100">
        <v>2200</v>
      </c>
      <c r="Q104" s="101"/>
      <c r="R104" s="100" t="s">
        <v>8</v>
      </c>
      <c r="S104" s="101"/>
      <c r="T104" s="100">
        <v>4000</v>
      </c>
      <c r="U104" s="101"/>
      <c r="V104" s="100" t="s">
        <v>8</v>
      </c>
      <c r="W104" s="101"/>
      <c r="X104" s="100" t="s">
        <v>8</v>
      </c>
      <c r="Y104" s="101"/>
      <c r="Z104" s="100" t="s">
        <v>8</v>
      </c>
      <c r="AA104" s="101"/>
      <c r="AB104" s="100" t="s">
        <v>8</v>
      </c>
      <c r="AC104" s="101"/>
      <c r="AD104" s="100" t="s">
        <v>8</v>
      </c>
      <c r="AE104" s="101"/>
      <c r="AF104" s="100" t="s">
        <v>8</v>
      </c>
      <c r="AG104" s="101"/>
      <c r="AH104" s="100" t="s">
        <v>8</v>
      </c>
      <c r="AI104" s="101"/>
      <c r="AJ104" s="100" t="s">
        <v>8</v>
      </c>
      <c r="AK104" s="101"/>
      <c r="AL104" s="100" t="s">
        <v>8</v>
      </c>
      <c r="AM104" s="101"/>
      <c r="AN104" s="100" t="s">
        <v>8</v>
      </c>
      <c r="AO104" s="101"/>
      <c r="AP104" s="100" t="s">
        <v>8</v>
      </c>
      <c r="AQ104" s="101"/>
      <c r="AR104" s="110"/>
    </row>
    <row r="105" spans="1:44" s="102" customFormat="1" x14ac:dyDescent="0.25">
      <c r="A105" s="1"/>
      <c r="B105" s="103" t="s">
        <v>82</v>
      </c>
      <c r="C105" s="104" t="s">
        <v>7</v>
      </c>
      <c r="D105" s="105">
        <v>10282.599609375</v>
      </c>
      <c r="E105" s="106">
        <v>13</v>
      </c>
      <c r="F105" s="105">
        <v>6687.7998046875</v>
      </c>
      <c r="G105" s="106">
        <v>13</v>
      </c>
      <c r="H105" s="105">
        <v>12372.28515625</v>
      </c>
      <c r="I105" s="106">
        <v>13</v>
      </c>
      <c r="J105" s="105">
        <v>23934.53125</v>
      </c>
      <c r="K105" s="106">
        <v>13</v>
      </c>
      <c r="L105" s="105">
        <v>18306.96484375</v>
      </c>
      <c r="M105" s="106">
        <v>13</v>
      </c>
      <c r="N105" s="105">
        <v>43955.62109375</v>
      </c>
      <c r="O105" s="106">
        <v>13</v>
      </c>
      <c r="P105" s="105">
        <v>12785.900390625</v>
      </c>
      <c r="Q105" s="106">
        <v>13</v>
      </c>
      <c r="R105" s="105">
        <v>25170.69921875</v>
      </c>
      <c r="S105" s="106">
        <v>13</v>
      </c>
      <c r="T105" s="105">
        <v>4707</v>
      </c>
      <c r="U105" s="106">
        <v>13</v>
      </c>
      <c r="V105" s="105">
        <v>15236.900390625</v>
      </c>
      <c r="W105" s="106">
        <v>13</v>
      </c>
      <c r="X105" s="105">
        <v>7590.7998046875</v>
      </c>
      <c r="Y105" s="106">
        <v>13</v>
      </c>
      <c r="Z105" s="105">
        <v>4501.89990234375</v>
      </c>
      <c r="AA105" s="106">
        <v>13</v>
      </c>
      <c r="AB105" s="105">
        <v>9614.7001953125</v>
      </c>
      <c r="AC105" s="106">
        <v>13</v>
      </c>
      <c r="AD105" s="105">
        <v>2868.39990234375</v>
      </c>
      <c r="AE105" s="106">
        <v>13</v>
      </c>
      <c r="AF105" s="105">
        <v>24269.69921875</v>
      </c>
      <c r="AG105" s="106">
        <v>13</v>
      </c>
      <c r="AH105" s="105">
        <v>7066.39990234375</v>
      </c>
      <c r="AI105" s="106">
        <v>13</v>
      </c>
      <c r="AJ105" s="105" t="s">
        <v>8</v>
      </c>
      <c r="AK105" s="106"/>
      <c r="AL105" s="105" t="s">
        <v>8</v>
      </c>
      <c r="AM105" s="106"/>
      <c r="AN105" s="105" t="s">
        <v>8</v>
      </c>
      <c r="AO105" s="106"/>
      <c r="AP105" s="105" t="s">
        <v>8</v>
      </c>
      <c r="AQ105" s="101"/>
      <c r="AR105" s="110"/>
    </row>
    <row r="106" spans="1:44" x14ac:dyDescent="0.25">
      <c r="A106" s="117"/>
      <c r="B106" s="118"/>
      <c r="C106" s="118"/>
      <c r="D106" s="119"/>
      <c r="E106" s="120"/>
      <c r="F106" s="119"/>
      <c r="G106" s="120"/>
      <c r="H106" s="119"/>
      <c r="I106" s="120"/>
      <c r="J106" s="119"/>
      <c r="K106" s="120"/>
      <c r="L106" s="119"/>
      <c r="M106" s="120"/>
      <c r="N106" s="119"/>
      <c r="O106" s="120"/>
      <c r="P106" s="119"/>
      <c r="Q106" s="121"/>
      <c r="R106" s="119"/>
      <c r="S106" s="120"/>
      <c r="T106" s="119"/>
      <c r="U106" s="120"/>
      <c r="V106" s="119"/>
      <c r="W106" s="121"/>
      <c r="X106" s="119"/>
      <c r="Y106" s="120"/>
      <c r="Z106" s="119"/>
      <c r="AA106" s="121"/>
      <c r="AB106" s="121"/>
      <c r="AC106" s="121"/>
      <c r="AD106" s="121"/>
      <c r="AE106" s="121"/>
      <c r="AF106" s="119"/>
      <c r="AG106" s="120"/>
      <c r="AH106" s="119"/>
      <c r="AI106" s="120"/>
      <c r="AJ106" s="119"/>
      <c r="AK106" s="120"/>
      <c r="AL106" s="119"/>
      <c r="AM106" s="120"/>
      <c r="AN106" s="119"/>
      <c r="AO106" s="120"/>
      <c r="AP106" s="119"/>
      <c r="AQ106" s="119"/>
      <c r="AR106" s="110"/>
    </row>
    <row r="107" spans="1:44" x14ac:dyDescent="0.25">
      <c r="A107" s="122"/>
      <c r="B107" s="122"/>
      <c r="C107" s="122"/>
      <c r="D107" s="123"/>
      <c r="E107" s="124"/>
      <c r="F107" s="125"/>
      <c r="G107" s="126"/>
      <c r="H107" s="125"/>
      <c r="I107" s="126"/>
      <c r="J107" s="123"/>
      <c r="K107" s="124"/>
      <c r="L107" s="123"/>
      <c r="M107" s="124"/>
      <c r="N107" s="123"/>
      <c r="O107" s="124"/>
      <c r="P107" s="125"/>
      <c r="Q107" s="126"/>
      <c r="R107" s="123"/>
      <c r="S107" s="124"/>
      <c r="T107" s="123"/>
      <c r="U107" s="124"/>
      <c r="V107" s="123"/>
      <c r="W107" s="124"/>
      <c r="X107" s="125"/>
      <c r="Y107" s="126"/>
      <c r="Z107" s="123"/>
      <c r="AF107" s="125"/>
      <c r="AG107" s="126"/>
      <c r="AH107" s="123"/>
      <c r="AI107" s="124"/>
      <c r="AJ107" s="123"/>
      <c r="AK107" s="124"/>
      <c r="AL107" s="123"/>
      <c r="AM107" s="124"/>
      <c r="AN107" s="123"/>
      <c r="AO107" s="124"/>
      <c r="AP107" s="123"/>
      <c r="AQ107" s="123"/>
      <c r="AR107" s="179"/>
    </row>
    <row r="108" spans="1:44" s="8" customFormat="1" x14ac:dyDescent="0.25">
      <c r="A108" s="222" t="s">
        <v>83</v>
      </c>
      <c r="B108" s="222"/>
      <c r="C108" s="222"/>
      <c r="D108" s="222"/>
      <c r="E108" s="222"/>
      <c r="F108" s="222"/>
      <c r="G108" s="222"/>
      <c r="H108" s="222"/>
      <c r="I108" s="222"/>
      <c r="J108" s="127"/>
      <c r="AR108" s="102"/>
    </row>
    <row r="109" spans="1:44" s="8" customFormat="1" ht="3" customHeight="1" x14ac:dyDescent="0.25">
      <c r="A109" s="128"/>
      <c r="B109" s="128"/>
      <c r="C109" s="128"/>
      <c r="D109" s="128"/>
      <c r="E109" s="129"/>
      <c r="F109" s="128"/>
      <c r="G109" s="129"/>
      <c r="H109" s="128"/>
      <c r="I109" s="129"/>
      <c r="J109" s="127"/>
      <c r="AR109" s="102"/>
    </row>
    <row r="110" spans="1:44" s="8" customFormat="1" ht="15" customHeight="1" x14ac:dyDescent="0.25">
      <c r="A110" s="223" t="s">
        <v>84</v>
      </c>
      <c r="B110" s="224"/>
      <c r="C110" s="224"/>
      <c r="D110" s="224"/>
      <c r="E110" s="224"/>
      <c r="F110" s="224"/>
      <c r="G110" s="224"/>
      <c r="H110" s="224"/>
      <c r="I110" s="224"/>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R110" s="102"/>
    </row>
    <row r="111" spans="1:44" s="8" customFormat="1" ht="13.5" customHeight="1" x14ac:dyDescent="0.25">
      <c r="A111" s="226" t="s">
        <v>85</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5"/>
      <c r="AJ111" s="225"/>
      <c r="AK111" s="225"/>
      <c r="AL111" s="225"/>
      <c r="AM111" s="225"/>
      <c r="AN111" s="225"/>
      <c r="AO111" s="225"/>
      <c r="AP111" s="225"/>
      <c r="AR111" s="102"/>
    </row>
    <row r="112" spans="1:44" x14ac:dyDescent="0.25">
      <c r="A112" s="8"/>
      <c r="B112" s="130"/>
      <c r="C112" s="130"/>
      <c r="D112" s="131"/>
      <c r="E112" s="132"/>
      <c r="F112" s="130"/>
      <c r="G112" s="131"/>
      <c r="H112" s="132"/>
      <c r="I112" s="130"/>
      <c r="J112" s="133"/>
      <c r="K112" s="134"/>
      <c r="L112" s="8"/>
      <c r="M112" s="135"/>
      <c r="N112" s="8"/>
      <c r="O112" s="8"/>
      <c r="P112" s="8"/>
      <c r="Q112" s="8"/>
      <c r="R112" s="130"/>
      <c r="S112" s="131"/>
      <c r="T112" s="132"/>
      <c r="U112" s="130"/>
      <c r="V112" s="133"/>
      <c r="W112" s="134"/>
      <c r="X112" s="8"/>
      <c r="Y112" s="135"/>
      <c r="Z112" s="8"/>
      <c r="AA112" s="8"/>
      <c r="AB112" s="8"/>
      <c r="AC112" s="8"/>
      <c r="AD112" s="8"/>
      <c r="AE112" s="8"/>
      <c r="AF112" s="8"/>
      <c r="AG112" s="8"/>
      <c r="AH112" s="8"/>
      <c r="AI112" s="136"/>
      <c r="AJ112" s="8"/>
      <c r="AK112" s="136"/>
      <c r="AL112" s="8"/>
      <c r="AM112" s="136"/>
      <c r="AN112" s="8"/>
      <c r="AO112" s="136"/>
      <c r="AP112" s="8"/>
      <c r="AQ112" s="8"/>
      <c r="AR112" s="180"/>
    </row>
    <row r="113" spans="1:44" x14ac:dyDescent="0.25">
      <c r="A113" s="122" t="s">
        <v>86</v>
      </c>
      <c r="B113" s="137"/>
      <c r="C113" s="137"/>
      <c r="D113" s="138"/>
      <c r="E113" s="139"/>
      <c r="F113" s="138"/>
      <c r="G113" s="139"/>
      <c r="H113" s="140"/>
      <c r="I113" s="139"/>
      <c r="J113" s="141"/>
      <c r="K113" s="141"/>
      <c r="L113" s="141"/>
      <c r="M113" s="142"/>
      <c r="N113" s="141"/>
      <c r="O113" s="141"/>
      <c r="P113" s="141"/>
      <c r="Q113" s="141"/>
      <c r="R113" s="138"/>
      <c r="S113" s="139"/>
      <c r="T113" s="140"/>
      <c r="U113" s="139"/>
      <c r="V113" s="141"/>
      <c r="W113" s="141"/>
      <c r="X113" s="141"/>
      <c r="Y113" s="142"/>
      <c r="Z113" s="141"/>
      <c r="AA113" s="141"/>
      <c r="AB113" s="141"/>
      <c r="AC113" s="141"/>
      <c r="AD113" s="141"/>
      <c r="AE113" s="141"/>
      <c r="AF113" s="141"/>
      <c r="AG113" s="141"/>
      <c r="AH113" s="141"/>
      <c r="AI113" s="143"/>
      <c r="AJ113" s="141"/>
      <c r="AK113" s="143"/>
      <c r="AL113" s="141"/>
      <c r="AM113" s="143"/>
      <c r="AN113" s="141"/>
      <c r="AO113" s="143"/>
      <c r="AP113" s="141"/>
      <c r="AQ113" s="141"/>
      <c r="AR113" s="143"/>
    </row>
    <row r="114" spans="1:44" ht="3" customHeight="1" x14ac:dyDescent="0.25">
      <c r="A114" s="122"/>
      <c r="B114" s="137"/>
      <c r="C114" s="137"/>
      <c r="D114" s="138"/>
      <c r="E114" s="139"/>
      <c r="F114" s="138"/>
      <c r="G114" s="139"/>
      <c r="H114" s="140"/>
      <c r="I114" s="139"/>
      <c r="J114" s="141"/>
      <c r="K114" s="141"/>
      <c r="L114" s="141"/>
      <c r="M114" s="142"/>
      <c r="N114" s="141"/>
      <c r="O114" s="141"/>
      <c r="P114" s="141"/>
      <c r="Q114" s="141"/>
      <c r="R114" s="138"/>
      <c r="S114" s="139"/>
      <c r="T114" s="140"/>
      <c r="U114" s="139"/>
      <c r="V114" s="141"/>
      <c r="W114" s="141"/>
      <c r="X114" s="141"/>
      <c r="Y114" s="142"/>
      <c r="Z114" s="141"/>
      <c r="AA114" s="141"/>
      <c r="AB114" s="141"/>
      <c r="AC114" s="141"/>
      <c r="AD114" s="141"/>
      <c r="AE114" s="141"/>
      <c r="AF114" s="141"/>
      <c r="AG114" s="141"/>
      <c r="AH114" s="141"/>
      <c r="AI114" s="143"/>
      <c r="AJ114" s="141"/>
      <c r="AK114" s="143"/>
      <c r="AL114" s="141"/>
      <c r="AM114" s="143"/>
      <c r="AN114" s="141"/>
      <c r="AO114" s="143"/>
      <c r="AP114" s="141"/>
      <c r="AQ114" s="141"/>
      <c r="AR114" s="143"/>
    </row>
    <row r="115" spans="1:44" customFormat="1" ht="13.05" customHeight="1" x14ac:dyDescent="0.25">
      <c r="A115" s="144">
        <v>1</v>
      </c>
      <c r="B115" s="230" t="s">
        <v>87</v>
      </c>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145"/>
      <c r="AK115" s="145"/>
      <c r="AL115" s="145"/>
      <c r="AM115" s="145"/>
      <c r="AN115" s="145"/>
      <c r="AO115" s="145"/>
      <c r="AP115" s="145"/>
      <c r="AQ115" s="145"/>
      <c r="AR115" s="173"/>
    </row>
    <row r="116" spans="1:44" customFormat="1" ht="13.05" customHeight="1" x14ac:dyDescent="0.25">
      <c r="A116" s="144">
        <v>2</v>
      </c>
      <c r="B116" s="230" t="s">
        <v>117</v>
      </c>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145"/>
      <c r="AK116" s="145"/>
      <c r="AL116" s="145"/>
      <c r="AM116" s="145"/>
      <c r="AN116" s="145"/>
      <c r="AO116" s="145"/>
      <c r="AP116" s="145"/>
      <c r="AQ116" s="145"/>
      <c r="AR116" s="173"/>
    </row>
    <row r="117" spans="1:44" customFormat="1" ht="13.05" customHeight="1" x14ac:dyDescent="0.25">
      <c r="A117" s="144">
        <v>3</v>
      </c>
      <c r="B117" s="230" t="s">
        <v>88</v>
      </c>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145"/>
      <c r="AK117" s="145"/>
      <c r="AL117" s="145"/>
      <c r="AM117" s="145"/>
      <c r="AN117" s="145"/>
      <c r="AO117" s="145"/>
      <c r="AP117" s="145"/>
      <c r="AQ117" s="145"/>
      <c r="AR117" s="173"/>
    </row>
    <row r="118" spans="1:44" customFormat="1" ht="13.05" customHeight="1" x14ac:dyDescent="0.25">
      <c r="A118" s="144">
        <v>4</v>
      </c>
      <c r="B118" s="230" t="s">
        <v>118</v>
      </c>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145"/>
      <c r="AK118" s="145"/>
      <c r="AL118" s="145"/>
      <c r="AM118" s="145"/>
      <c r="AN118" s="145"/>
      <c r="AO118" s="145"/>
      <c r="AP118" s="145"/>
      <c r="AQ118" s="145"/>
      <c r="AR118" s="173"/>
    </row>
    <row r="119" spans="1:44" customFormat="1" ht="13.8" customHeight="1" x14ac:dyDescent="0.25">
      <c r="A119" s="144">
        <v>5</v>
      </c>
      <c r="B119" s="230" t="s">
        <v>119</v>
      </c>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145"/>
      <c r="AK119" s="145"/>
      <c r="AL119" s="145"/>
      <c r="AM119" s="145"/>
      <c r="AN119" s="145"/>
      <c r="AO119" s="145"/>
      <c r="AP119" s="145"/>
      <c r="AQ119" s="145"/>
      <c r="AR119" s="173"/>
    </row>
    <row r="120" spans="1:44" customFormat="1" ht="13.05" customHeight="1" x14ac:dyDescent="0.25">
      <c r="A120" s="144">
        <v>6</v>
      </c>
      <c r="B120" s="230" t="s">
        <v>89</v>
      </c>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145"/>
      <c r="AK120" s="145"/>
      <c r="AL120" s="145"/>
      <c r="AM120" s="145"/>
      <c r="AN120" s="145"/>
      <c r="AO120" s="145"/>
      <c r="AP120" s="145"/>
      <c r="AQ120" s="145"/>
      <c r="AR120" s="173"/>
    </row>
    <row r="121" spans="1:44" customFormat="1" ht="26.4" customHeight="1" x14ac:dyDescent="0.25">
      <c r="A121" s="144">
        <v>7</v>
      </c>
      <c r="B121" s="230" t="s">
        <v>128</v>
      </c>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145"/>
      <c r="AK121" s="145"/>
      <c r="AL121" s="145"/>
      <c r="AM121" s="145"/>
      <c r="AN121" s="145"/>
      <c r="AO121" s="145"/>
      <c r="AP121" s="145"/>
      <c r="AQ121" s="145"/>
      <c r="AR121" s="173"/>
    </row>
    <row r="122" spans="1:44" customFormat="1" ht="24.6" customHeight="1" x14ac:dyDescent="0.25">
      <c r="A122" s="144">
        <v>8</v>
      </c>
      <c r="B122" s="230" t="s">
        <v>129</v>
      </c>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145"/>
      <c r="AK122" s="145"/>
      <c r="AL122" s="145"/>
      <c r="AM122" s="145"/>
      <c r="AN122" s="145"/>
      <c r="AO122" s="145"/>
      <c r="AP122" s="145"/>
      <c r="AQ122" s="145"/>
      <c r="AR122" s="173"/>
    </row>
    <row r="123" spans="1:44" customFormat="1" ht="13.2" customHeight="1" x14ac:dyDescent="0.25">
      <c r="A123" s="144">
        <v>9</v>
      </c>
      <c r="B123" s="230" t="s">
        <v>122</v>
      </c>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145"/>
      <c r="AK123" s="145"/>
      <c r="AL123" s="145"/>
      <c r="AM123" s="145"/>
      <c r="AN123" s="145"/>
      <c r="AO123" s="145"/>
      <c r="AP123" s="145"/>
      <c r="AQ123" s="145"/>
      <c r="AR123" s="173"/>
    </row>
    <row r="124" spans="1:44" customFormat="1" ht="13.05" customHeight="1" x14ac:dyDescent="0.25">
      <c r="A124" s="144">
        <v>10</v>
      </c>
      <c r="B124" s="230" t="s">
        <v>130</v>
      </c>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145"/>
      <c r="AK124" s="145"/>
      <c r="AL124" s="145"/>
      <c r="AM124" s="145"/>
      <c r="AN124" s="145"/>
      <c r="AO124" s="145"/>
      <c r="AP124" s="145"/>
      <c r="AQ124" s="145"/>
      <c r="AR124" s="173"/>
    </row>
    <row r="125" spans="1:44" customFormat="1" ht="15" customHeight="1" x14ac:dyDescent="0.25">
      <c r="A125" s="146">
        <v>11</v>
      </c>
      <c r="B125" s="230" t="s">
        <v>124</v>
      </c>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145"/>
      <c r="AK125" s="145"/>
      <c r="AL125" s="145"/>
      <c r="AM125" s="145"/>
      <c r="AN125" s="145"/>
      <c r="AO125" s="145"/>
      <c r="AP125" s="145"/>
      <c r="AQ125" s="145"/>
      <c r="AR125" s="173"/>
    </row>
    <row r="126" spans="1:44" customFormat="1" ht="12.75" customHeight="1" x14ac:dyDescent="0.25">
      <c r="A126" s="146">
        <v>12</v>
      </c>
      <c r="B126" s="230" t="s">
        <v>131</v>
      </c>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145"/>
      <c r="AK126" s="145"/>
      <c r="AL126" s="145"/>
      <c r="AM126" s="145"/>
      <c r="AN126" s="145"/>
      <c r="AO126" s="145"/>
      <c r="AP126" s="145"/>
      <c r="AQ126" s="145"/>
      <c r="AR126" s="173"/>
    </row>
    <row r="127" spans="1:44" ht="12.75" customHeight="1" x14ac:dyDescent="0.25">
      <c r="A127" s="146">
        <v>13</v>
      </c>
      <c r="B127" s="230" t="s">
        <v>132</v>
      </c>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8"/>
      <c r="AK127" s="135"/>
      <c r="AL127" s="8"/>
      <c r="AM127" s="135"/>
      <c r="AN127" s="8"/>
      <c r="AO127" s="135"/>
      <c r="AP127" s="8"/>
      <c r="AQ127" s="8"/>
      <c r="AR127" s="181"/>
    </row>
    <row r="128" spans="1:44" ht="12.75" customHeight="1" x14ac:dyDescent="0.25">
      <c r="A128" s="8"/>
      <c r="B128" s="213"/>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8"/>
      <c r="AK128" s="135"/>
      <c r="AL128" s="8"/>
      <c r="AM128" s="135"/>
      <c r="AN128" s="8"/>
      <c r="AO128" s="135"/>
      <c r="AP128" s="8"/>
      <c r="AQ128" s="8"/>
      <c r="AR128" s="181"/>
    </row>
    <row r="129" spans="1:16162" ht="12.75" customHeight="1" x14ac:dyDescent="0.25">
      <c r="A129" s="147" t="s">
        <v>90</v>
      </c>
      <c r="B129" s="8"/>
      <c r="C129" s="8"/>
      <c r="D129" s="148"/>
      <c r="E129" s="149"/>
      <c r="F129" s="150"/>
      <c r="G129" s="151"/>
      <c r="H129" s="152"/>
      <c r="I129" s="148"/>
      <c r="J129" s="153"/>
      <c r="K129" s="154"/>
      <c r="L129" s="8"/>
      <c r="M129" s="155"/>
      <c r="N129" s="8"/>
      <c r="O129" s="155"/>
      <c r="P129" s="8"/>
      <c r="Q129" s="8"/>
      <c r="R129" s="8"/>
      <c r="S129" s="8"/>
      <c r="T129" s="8"/>
      <c r="U129" s="8"/>
      <c r="V129" s="8"/>
      <c r="W129" s="8"/>
      <c r="X129" s="8"/>
      <c r="Y129" s="8"/>
      <c r="Z129" s="8"/>
      <c r="AA129" s="8"/>
      <c r="AB129" s="8"/>
      <c r="AC129" s="8"/>
      <c r="AD129" s="8"/>
      <c r="AE129" s="8"/>
      <c r="AF129" s="8"/>
      <c r="AG129" s="8"/>
      <c r="AH129" s="8"/>
      <c r="AI129" s="135"/>
      <c r="AJ129" s="8"/>
      <c r="AK129" s="135"/>
      <c r="AL129" s="8"/>
      <c r="AM129" s="135"/>
      <c r="AN129" s="8"/>
      <c r="AO129" s="135"/>
      <c r="AP129" s="8"/>
      <c r="AQ129" s="8"/>
      <c r="AR129" s="181"/>
    </row>
    <row r="130" spans="1:16162" ht="6" customHeight="1" x14ac:dyDescent="0.25">
      <c r="A130" s="156"/>
      <c r="B130" s="8"/>
      <c r="C130" s="8"/>
      <c r="D130" s="157"/>
      <c r="E130" s="158"/>
      <c r="F130" s="159"/>
      <c r="G130" s="160"/>
      <c r="H130" s="161"/>
      <c r="I130" s="162"/>
      <c r="J130" s="163"/>
      <c r="K130" s="154"/>
      <c r="L130" s="8"/>
      <c r="M130" s="155"/>
      <c r="N130" s="8"/>
      <c r="O130" s="155"/>
      <c r="P130" s="8"/>
      <c r="Q130" s="8"/>
      <c r="R130" s="8"/>
      <c r="S130" s="8"/>
      <c r="T130" s="8"/>
      <c r="U130" s="8"/>
      <c r="V130" s="8"/>
      <c r="W130" s="8"/>
      <c r="X130" s="8"/>
      <c r="Y130" s="8"/>
      <c r="Z130" s="8"/>
      <c r="AA130" s="8"/>
      <c r="AB130" s="8"/>
      <c r="AC130" s="8"/>
      <c r="AD130" s="8"/>
      <c r="AE130" s="8"/>
      <c r="AF130" s="8"/>
      <c r="AG130" s="8"/>
      <c r="AH130" s="8"/>
      <c r="AI130" s="135"/>
      <c r="AJ130" s="8"/>
      <c r="AK130" s="135"/>
      <c r="AL130" s="8"/>
      <c r="AM130" s="135"/>
      <c r="AN130" s="8"/>
      <c r="AO130" s="135"/>
      <c r="AP130" s="8"/>
      <c r="AQ130" s="8"/>
      <c r="AR130" s="181"/>
    </row>
    <row r="131" spans="1:16162" ht="28.8" customHeight="1" x14ac:dyDescent="0.25">
      <c r="A131" s="233" t="s">
        <v>133</v>
      </c>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135"/>
      <c r="AJ131" s="8"/>
      <c r="AK131" s="135"/>
      <c r="AL131" s="8"/>
      <c r="AM131" s="135"/>
      <c r="AN131" s="8"/>
      <c r="AO131" s="135"/>
      <c r="AP131" s="8"/>
      <c r="AQ131" s="8"/>
      <c r="AR131" s="181"/>
    </row>
    <row r="132" spans="1:16162" ht="13.05" customHeight="1" x14ac:dyDescent="0.25">
      <c r="A132" s="232" t="s">
        <v>91</v>
      </c>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135"/>
      <c r="AJ132" s="1"/>
      <c r="AK132" s="135"/>
      <c r="AL132" s="1"/>
      <c r="AM132" s="135"/>
      <c r="AN132" s="1"/>
      <c r="AO132" s="135"/>
      <c r="AP132" s="1"/>
      <c r="AQ132" s="1"/>
      <c r="AR132" s="181"/>
    </row>
    <row r="133" spans="1:16162" ht="13.05" customHeight="1" x14ac:dyDescent="0.25">
      <c r="A133" s="232" t="s">
        <v>93</v>
      </c>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1"/>
      <c r="AK133" s="135"/>
      <c r="AL133" s="1"/>
      <c r="AM133" s="135"/>
      <c r="AN133" s="1"/>
      <c r="AO133" s="135"/>
      <c r="AP133" s="1"/>
      <c r="AQ133" s="1"/>
      <c r="AR133" s="181"/>
    </row>
    <row r="134" spans="1:16162" s="171" customFormat="1" ht="27.6" customHeight="1" x14ac:dyDescent="0.25">
      <c r="A134" s="164" t="s">
        <v>92</v>
      </c>
      <c r="B134" s="165"/>
      <c r="C134" s="165"/>
      <c r="D134" s="166"/>
      <c r="E134" s="167"/>
      <c r="F134" s="166"/>
      <c r="G134" s="167"/>
      <c r="H134" s="166"/>
      <c r="I134" s="167"/>
      <c r="J134" s="168"/>
      <c r="K134" s="169"/>
      <c r="L134" s="170"/>
      <c r="M134" s="170"/>
      <c r="AR134" s="182"/>
    </row>
    <row r="135" spans="1:16162" s="8" customFormat="1" ht="14.4" customHeight="1" x14ac:dyDescent="0.25">
      <c r="A135" s="232" t="s">
        <v>94</v>
      </c>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R135" s="102"/>
    </row>
    <row r="143" spans="1:16162" s="2" customFormat="1" x14ac:dyDescent="0.25">
      <c r="A143" s="1"/>
      <c r="B143" s="1"/>
      <c r="C143" s="1"/>
      <c r="E143" s="3"/>
      <c r="G143" s="3"/>
      <c r="I143" s="3"/>
      <c r="K143" s="3"/>
      <c r="M143" s="3"/>
      <c r="O143" s="3"/>
      <c r="Q143" s="3"/>
      <c r="S143" s="3"/>
      <c r="W143" s="3"/>
      <c r="Y143" s="3"/>
      <c r="AA143" s="3"/>
      <c r="AB143" s="3"/>
      <c r="AC143" s="3"/>
      <c r="AD143" s="3"/>
      <c r="AE143" s="3"/>
      <c r="AG143" s="3"/>
      <c r="AI143" s="3"/>
      <c r="AK143" s="3"/>
      <c r="AM143" s="3"/>
      <c r="AO143" s="3"/>
      <c r="AR143" s="175"/>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c r="AKX143" s="1"/>
      <c r="AKY143" s="1"/>
      <c r="AKZ143" s="1"/>
      <c r="ALA143" s="1"/>
      <c r="ALB143" s="1"/>
      <c r="ALC143" s="1"/>
      <c r="ALD143" s="1"/>
      <c r="ALE143" s="1"/>
      <c r="ALF143" s="1"/>
      <c r="ALG143" s="1"/>
      <c r="ALH143" s="1"/>
      <c r="ALI143" s="1"/>
      <c r="ALJ143" s="1"/>
      <c r="ALK143" s="1"/>
      <c r="ALL143" s="1"/>
      <c r="ALM143" s="1"/>
      <c r="ALN143" s="1"/>
      <c r="ALO143" s="1"/>
      <c r="ALP143" s="1"/>
      <c r="ALQ143" s="1"/>
      <c r="ALR143" s="1"/>
      <c r="ALS143" s="1"/>
      <c r="ALT143" s="1"/>
      <c r="ALU143" s="1"/>
      <c r="ALV143" s="1"/>
      <c r="ALW143" s="1"/>
      <c r="ALX143" s="1"/>
      <c r="ALY143" s="1"/>
      <c r="ALZ143" s="1"/>
      <c r="AMA143" s="1"/>
      <c r="AMB143" s="1"/>
      <c r="AMC143" s="1"/>
      <c r="AMD143" s="1"/>
      <c r="AME143" s="1"/>
      <c r="AMF143" s="1"/>
      <c r="AMG143" s="1"/>
      <c r="AMH143" s="1"/>
      <c r="AMI143" s="1"/>
      <c r="AMJ143" s="1"/>
      <c r="AMK143" s="1"/>
      <c r="AML143" s="1"/>
      <c r="AMM143" s="1"/>
      <c r="AMN143" s="1"/>
      <c r="AMO143" s="1"/>
      <c r="AMP143" s="1"/>
      <c r="AMQ143" s="1"/>
      <c r="AMR143" s="1"/>
      <c r="AMS143" s="1"/>
      <c r="AMT143" s="1"/>
      <c r="AMU143" s="1"/>
      <c r="AMV143" s="1"/>
      <c r="AMW143" s="1"/>
      <c r="AMX143" s="1"/>
      <c r="AMY143" s="1"/>
      <c r="AMZ143" s="1"/>
      <c r="ANA143" s="1"/>
      <c r="ANB143" s="1"/>
      <c r="ANC143" s="1"/>
      <c r="AND143" s="1"/>
      <c r="ANE143" s="1"/>
      <c r="ANF143" s="1"/>
      <c r="ANG143" s="1"/>
      <c r="ANH143" s="1"/>
      <c r="ANI143" s="1"/>
      <c r="ANJ143" s="1"/>
      <c r="ANK143" s="1"/>
      <c r="ANL143" s="1"/>
      <c r="ANM143" s="1"/>
      <c r="ANN143" s="1"/>
      <c r="ANO143" s="1"/>
      <c r="ANP143" s="1"/>
      <c r="ANQ143" s="1"/>
      <c r="ANR143" s="1"/>
      <c r="ANS143" s="1"/>
      <c r="ANT143" s="1"/>
      <c r="ANU143" s="1"/>
      <c r="ANV143" s="1"/>
      <c r="ANW143" s="1"/>
      <c r="ANX143" s="1"/>
      <c r="ANY143" s="1"/>
      <c r="ANZ143" s="1"/>
      <c r="AOA143" s="1"/>
      <c r="AOB143" s="1"/>
      <c r="AOC143" s="1"/>
      <c r="AOD143" s="1"/>
      <c r="AOE143" s="1"/>
      <c r="AOF143" s="1"/>
      <c r="AOG143" s="1"/>
      <c r="AOH143" s="1"/>
      <c r="AOI143" s="1"/>
      <c r="AOJ143" s="1"/>
      <c r="AOK143" s="1"/>
      <c r="AOL143" s="1"/>
      <c r="AOM143" s="1"/>
      <c r="AON143" s="1"/>
      <c r="AOO143" s="1"/>
      <c r="AOP143" s="1"/>
      <c r="AOQ143" s="1"/>
      <c r="AOR143" s="1"/>
      <c r="AOS143" s="1"/>
      <c r="AOT143" s="1"/>
      <c r="AOU143" s="1"/>
      <c r="AOV143" s="1"/>
      <c r="AOW143" s="1"/>
      <c r="AOX143" s="1"/>
      <c r="AOY143" s="1"/>
      <c r="AOZ143" s="1"/>
      <c r="APA143" s="1"/>
      <c r="APB143" s="1"/>
      <c r="APC143" s="1"/>
      <c r="APD143" s="1"/>
      <c r="APE143" s="1"/>
      <c r="APF143" s="1"/>
      <c r="APG143" s="1"/>
      <c r="APH143" s="1"/>
      <c r="API143" s="1"/>
      <c r="APJ143" s="1"/>
      <c r="APK143" s="1"/>
      <c r="APL143" s="1"/>
      <c r="APM143" s="1"/>
      <c r="APN143" s="1"/>
      <c r="APO143" s="1"/>
      <c r="APP143" s="1"/>
      <c r="APQ143" s="1"/>
      <c r="APR143" s="1"/>
      <c r="APS143" s="1"/>
      <c r="APT143" s="1"/>
      <c r="APU143" s="1"/>
      <c r="APV143" s="1"/>
      <c r="APW143" s="1"/>
      <c r="APX143" s="1"/>
      <c r="APY143" s="1"/>
      <c r="APZ143" s="1"/>
      <c r="AQA143" s="1"/>
      <c r="AQB143" s="1"/>
      <c r="AQC143" s="1"/>
      <c r="AQD143" s="1"/>
      <c r="AQE143" s="1"/>
      <c r="AQF143" s="1"/>
      <c r="AQG143" s="1"/>
      <c r="AQH143" s="1"/>
      <c r="AQI143" s="1"/>
      <c r="AQJ143" s="1"/>
      <c r="AQK143" s="1"/>
      <c r="AQL143" s="1"/>
      <c r="AQM143" s="1"/>
      <c r="AQN143" s="1"/>
      <c r="AQO143" s="1"/>
      <c r="AQP143" s="1"/>
      <c r="AQQ143" s="1"/>
      <c r="AQR143" s="1"/>
      <c r="AQS143" s="1"/>
      <c r="AQT143" s="1"/>
      <c r="AQU143" s="1"/>
      <c r="AQV143" s="1"/>
      <c r="AQW143" s="1"/>
      <c r="AQX143" s="1"/>
      <c r="AQY143" s="1"/>
      <c r="AQZ143" s="1"/>
      <c r="ARA143" s="1"/>
      <c r="ARB143" s="1"/>
      <c r="ARC143" s="1"/>
      <c r="ARD143" s="1"/>
      <c r="ARE143" s="1"/>
      <c r="ARF143" s="1"/>
      <c r="ARG143" s="1"/>
      <c r="ARH143" s="1"/>
      <c r="ARI143" s="1"/>
      <c r="ARJ143" s="1"/>
      <c r="ARK143" s="1"/>
      <c r="ARL143" s="1"/>
      <c r="ARM143" s="1"/>
      <c r="ARN143" s="1"/>
      <c r="ARO143" s="1"/>
      <c r="ARP143" s="1"/>
      <c r="ARQ143" s="1"/>
      <c r="ARR143" s="1"/>
      <c r="ARS143" s="1"/>
      <c r="ART143" s="1"/>
      <c r="ARU143" s="1"/>
      <c r="ARV143" s="1"/>
      <c r="ARW143" s="1"/>
      <c r="ARX143" s="1"/>
      <c r="ARY143" s="1"/>
      <c r="ARZ143" s="1"/>
      <c r="ASA143" s="1"/>
      <c r="ASB143" s="1"/>
      <c r="ASC143" s="1"/>
      <c r="ASD143" s="1"/>
      <c r="ASE143" s="1"/>
      <c r="ASF143" s="1"/>
      <c r="ASG143" s="1"/>
      <c r="ASH143" s="1"/>
      <c r="ASI143" s="1"/>
      <c r="ASJ143" s="1"/>
      <c r="ASK143" s="1"/>
      <c r="ASL143" s="1"/>
      <c r="ASM143" s="1"/>
      <c r="ASN143" s="1"/>
      <c r="ASO143" s="1"/>
      <c r="ASP143" s="1"/>
      <c r="ASQ143" s="1"/>
      <c r="ASR143" s="1"/>
      <c r="ASS143" s="1"/>
      <c r="AST143" s="1"/>
      <c r="ASU143" s="1"/>
      <c r="ASV143" s="1"/>
      <c r="ASW143" s="1"/>
      <c r="ASX143" s="1"/>
      <c r="ASY143" s="1"/>
      <c r="ASZ143" s="1"/>
      <c r="ATA143" s="1"/>
      <c r="ATB143" s="1"/>
      <c r="ATC143" s="1"/>
      <c r="ATD143" s="1"/>
      <c r="ATE143" s="1"/>
      <c r="ATF143" s="1"/>
      <c r="ATG143" s="1"/>
      <c r="ATH143" s="1"/>
      <c r="ATI143" s="1"/>
      <c r="ATJ143" s="1"/>
      <c r="ATK143" s="1"/>
      <c r="ATL143" s="1"/>
      <c r="ATM143" s="1"/>
      <c r="ATN143" s="1"/>
      <c r="ATO143" s="1"/>
      <c r="ATP143" s="1"/>
      <c r="ATQ143" s="1"/>
      <c r="ATR143" s="1"/>
      <c r="ATS143" s="1"/>
      <c r="ATT143" s="1"/>
      <c r="ATU143" s="1"/>
      <c r="ATV143" s="1"/>
      <c r="ATW143" s="1"/>
      <c r="ATX143" s="1"/>
      <c r="ATY143" s="1"/>
      <c r="ATZ143" s="1"/>
      <c r="AUA143" s="1"/>
      <c r="AUB143" s="1"/>
      <c r="AUC143" s="1"/>
      <c r="AUD143" s="1"/>
      <c r="AUE143" s="1"/>
      <c r="AUF143" s="1"/>
      <c r="AUG143" s="1"/>
      <c r="AUH143" s="1"/>
      <c r="AUI143" s="1"/>
      <c r="AUJ143" s="1"/>
      <c r="AUK143" s="1"/>
      <c r="AUL143" s="1"/>
      <c r="AUM143" s="1"/>
      <c r="AUN143" s="1"/>
      <c r="AUO143" s="1"/>
      <c r="AUP143" s="1"/>
      <c r="AUQ143" s="1"/>
      <c r="AUR143" s="1"/>
      <c r="AUS143" s="1"/>
      <c r="AUT143" s="1"/>
      <c r="AUU143" s="1"/>
      <c r="AUV143" s="1"/>
      <c r="AUW143" s="1"/>
      <c r="AUX143" s="1"/>
      <c r="AUY143" s="1"/>
      <c r="AUZ143" s="1"/>
      <c r="AVA143" s="1"/>
      <c r="AVB143" s="1"/>
      <c r="AVC143" s="1"/>
      <c r="AVD143" s="1"/>
      <c r="AVE143" s="1"/>
      <c r="AVF143" s="1"/>
      <c r="AVG143" s="1"/>
      <c r="AVH143" s="1"/>
      <c r="AVI143" s="1"/>
      <c r="AVJ143" s="1"/>
      <c r="AVK143" s="1"/>
      <c r="AVL143" s="1"/>
      <c r="AVM143" s="1"/>
      <c r="AVN143" s="1"/>
      <c r="AVO143" s="1"/>
      <c r="AVP143" s="1"/>
      <c r="AVQ143" s="1"/>
      <c r="AVR143" s="1"/>
      <c r="AVS143" s="1"/>
      <c r="AVT143" s="1"/>
      <c r="AVU143" s="1"/>
      <c r="AVV143" s="1"/>
      <c r="AVW143" s="1"/>
      <c r="AVX143" s="1"/>
      <c r="AVY143" s="1"/>
      <c r="AVZ143" s="1"/>
      <c r="AWA143" s="1"/>
      <c r="AWB143" s="1"/>
      <c r="AWC143" s="1"/>
      <c r="AWD143" s="1"/>
      <c r="AWE143" s="1"/>
      <c r="AWF143" s="1"/>
      <c r="AWG143" s="1"/>
      <c r="AWH143" s="1"/>
      <c r="AWI143" s="1"/>
      <c r="AWJ143" s="1"/>
      <c r="AWK143" s="1"/>
      <c r="AWL143" s="1"/>
      <c r="AWM143" s="1"/>
      <c r="AWN143" s="1"/>
      <c r="AWO143" s="1"/>
      <c r="AWP143" s="1"/>
      <c r="AWQ143" s="1"/>
      <c r="AWR143" s="1"/>
      <c r="AWS143" s="1"/>
      <c r="AWT143" s="1"/>
      <c r="AWU143" s="1"/>
      <c r="AWV143" s="1"/>
      <c r="AWW143" s="1"/>
      <c r="AWX143" s="1"/>
      <c r="AWY143" s="1"/>
      <c r="AWZ143" s="1"/>
      <c r="AXA143" s="1"/>
      <c r="AXB143" s="1"/>
      <c r="AXC143" s="1"/>
      <c r="AXD143" s="1"/>
      <c r="AXE143" s="1"/>
      <c r="AXF143" s="1"/>
      <c r="AXG143" s="1"/>
      <c r="AXH143" s="1"/>
      <c r="AXI143" s="1"/>
      <c r="AXJ143" s="1"/>
      <c r="AXK143" s="1"/>
      <c r="AXL143" s="1"/>
      <c r="AXM143" s="1"/>
      <c r="AXN143" s="1"/>
      <c r="AXO143" s="1"/>
      <c r="AXP143" s="1"/>
      <c r="AXQ143" s="1"/>
      <c r="AXR143" s="1"/>
      <c r="AXS143" s="1"/>
      <c r="AXT143" s="1"/>
      <c r="AXU143" s="1"/>
      <c r="AXV143" s="1"/>
      <c r="AXW143" s="1"/>
      <c r="AXX143" s="1"/>
      <c r="AXY143" s="1"/>
      <c r="AXZ143" s="1"/>
      <c r="AYA143" s="1"/>
      <c r="AYB143" s="1"/>
      <c r="AYC143" s="1"/>
      <c r="AYD143" s="1"/>
      <c r="AYE143" s="1"/>
      <c r="AYF143" s="1"/>
      <c r="AYG143" s="1"/>
      <c r="AYH143" s="1"/>
      <c r="AYI143" s="1"/>
      <c r="AYJ143" s="1"/>
      <c r="AYK143" s="1"/>
      <c r="AYL143" s="1"/>
      <c r="AYM143" s="1"/>
      <c r="AYN143" s="1"/>
      <c r="AYO143" s="1"/>
      <c r="AYP143" s="1"/>
      <c r="AYQ143" s="1"/>
      <c r="AYR143" s="1"/>
      <c r="AYS143" s="1"/>
      <c r="AYT143" s="1"/>
      <c r="AYU143" s="1"/>
      <c r="AYV143" s="1"/>
      <c r="AYW143" s="1"/>
      <c r="AYX143" s="1"/>
      <c r="AYY143" s="1"/>
      <c r="AYZ143" s="1"/>
      <c r="AZA143" s="1"/>
      <c r="AZB143" s="1"/>
      <c r="AZC143" s="1"/>
      <c r="AZD143" s="1"/>
      <c r="AZE143" s="1"/>
      <c r="AZF143" s="1"/>
      <c r="AZG143" s="1"/>
      <c r="AZH143" s="1"/>
      <c r="AZI143" s="1"/>
      <c r="AZJ143" s="1"/>
      <c r="AZK143" s="1"/>
      <c r="AZL143" s="1"/>
      <c r="AZM143" s="1"/>
      <c r="AZN143" s="1"/>
      <c r="AZO143" s="1"/>
      <c r="AZP143" s="1"/>
      <c r="AZQ143" s="1"/>
      <c r="AZR143" s="1"/>
      <c r="AZS143" s="1"/>
      <c r="AZT143" s="1"/>
      <c r="AZU143" s="1"/>
      <c r="AZV143" s="1"/>
      <c r="AZW143" s="1"/>
      <c r="AZX143" s="1"/>
      <c r="AZY143" s="1"/>
      <c r="AZZ143" s="1"/>
      <c r="BAA143" s="1"/>
      <c r="BAB143" s="1"/>
      <c r="BAC143" s="1"/>
      <c r="BAD143" s="1"/>
      <c r="BAE143" s="1"/>
      <c r="BAF143" s="1"/>
      <c r="BAG143" s="1"/>
      <c r="BAH143" s="1"/>
      <c r="BAI143" s="1"/>
      <c r="BAJ143" s="1"/>
      <c r="BAK143" s="1"/>
      <c r="BAL143" s="1"/>
      <c r="BAM143" s="1"/>
      <c r="BAN143" s="1"/>
      <c r="BAO143" s="1"/>
      <c r="BAP143" s="1"/>
      <c r="BAQ143" s="1"/>
      <c r="BAR143" s="1"/>
      <c r="BAS143" s="1"/>
      <c r="BAT143" s="1"/>
      <c r="BAU143" s="1"/>
      <c r="BAV143" s="1"/>
      <c r="BAW143" s="1"/>
      <c r="BAX143" s="1"/>
      <c r="BAY143" s="1"/>
      <c r="BAZ143" s="1"/>
      <c r="BBA143" s="1"/>
      <c r="BBB143" s="1"/>
      <c r="BBC143" s="1"/>
      <c r="BBD143" s="1"/>
      <c r="BBE143" s="1"/>
      <c r="BBF143" s="1"/>
      <c r="BBG143" s="1"/>
      <c r="BBH143" s="1"/>
      <c r="BBI143" s="1"/>
      <c r="BBJ143" s="1"/>
      <c r="BBK143" s="1"/>
      <c r="BBL143" s="1"/>
      <c r="BBM143" s="1"/>
      <c r="BBN143" s="1"/>
      <c r="BBO143" s="1"/>
      <c r="BBP143" s="1"/>
      <c r="BBQ143" s="1"/>
      <c r="BBR143" s="1"/>
      <c r="BBS143" s="1"/>
      <c r="BBT143" s="1"/>
      <c r="BBU143" s="1"/>
      <c r="BBV143" s="1"/>
      <c r="BBW143" s="1"/>
      <c r="BBX143" s="1"/>
      <c r="BBY143" s="1"/>
      <c r="BBZ143" s="1"/>
      <c r="BCA143" s="1"/>
      <c r="BCB143" s="1"/>
      <c r="BCC143" s="1"/>
      <c r="BCD143" s="1"/>
      <c r="BCE143" s="1"/>
      <c r="BCF143" s="1"/>
      <c r="BCG143" s="1"/>
      <c r="BCH143" s="1"/>
      <c r="BCI143" s="1"/>
      <c r="BCJ143" s="1"/>
      <c r="BCK143" s="1"/>
      <c r="BCL143" s="1"/>
      <c r="BCM143" s="1"/>
      <c r="BCN143" s="1"/>
      <c r="BCO143" s="1"/>
      <c r="BCP143" s="1"/>
      <c r="BCQ143" s="1"/>
      <c r="BCR143" s="1"/>
      <c r="BCS143" s="1"/>
      <c r="BCT143" s="1"/>
      <c r="BCU143" s="1"/>
      <c r="BCV143" s="1"/>
      <c r="BCW143" s="1"/>
      <c r="BCX143" s="1"/>
      <c r="BCY143" s="1"/>
      <c r="BCZ143" s="1"/>
      <c r="BDA143" s="1"/>
      <c r="BDB143" s="1"/>
      <c r="BDC143" s="1"/>
      <c r="BDD143" s="1"/>
      <c r="BDE143" s="1"/>
      <c r="BDF143" s="1"/>
      <c r="BDG143" s="1"/>
      <c r="BDH143" s="1"/>
      <c r="BDI143" s="1"/>
      <c r="BDJ143" s="1"/>
      <c r="BDK143" s="1"/>
      <c r="BDL143" s="1"/>
      <c r="BDM143" s="1"/>
      <c r="BDN143" s="1"/>
      <c r="BDO143" s="1"/>
      <c r="BDP143" s="1"/>
      <c r="BDQ143" s="1"/>
      <c r="BDR143" s="1"/>
      <c r="BDS143" s="1"/>
      <c r="BDT143" s="1"/>
      <c r="BDU143" s="1"/>
      <c r="BDV143" s="1"/>
      <c r="BDW143" s="1"/>
      <c r="BDX143" s="1"/>
      <c r="BDY143" s="1"/>
      <c r="BDZ143" s="1"/>
      <c r="BEA143" s="1"/>
      <c r="BEB143" s="1"/>
      <c r="BEC143" s="1"/>
      <c r="BED143" s="1"/>
      <c r="BEE143" s="1"/>
      <c r="BEF143" s="1"/>
      <c r="BEG143" s="1"/>
      <c r="BEH143" s="1"/>
      <c r="BEI143" s="1"/>
      <c r="BEJ143" s="1"/>
      <c r="BEK143" s="1"/>
      <c r="BEL143" s="1"/>
      <c r="BEM143" s="1"/>
      <c r="BEN143" s="1"/>
      <c r="BEO143" s="1"/>
      <c r="BEP143" s="1"/>
      <c r="BEQ143" s="1"/>
      <c r="BER143" s="1"/>
      <c r="BES143" s="1"/>
      <c r="BET143" s="1"/>
      <c r="BEU143" s="1"/>
      <c r="BEV143" s="1"/>
      <c r="BEW143" s="1"/>
      <c r="BEX143" s="1"/>
      <c r="BEY143" s="1"/>
      <c r="BEZ143" s="1"/>
      <c r="BFA143" s="1"/>
      <c r="BFB143" s="1"/>
      <c r="BFC143" s="1"/>
      <c r="BFD143" s="1"/>
      <c r="BFE143" s="1"/>
      <c r="BFF143" s="1"/>
      <c r="BFG143" s="1"/>
      <c r="BFH143" s="1"/>
      <c r="BFI143" s="1"/>
      <c r="BFJ143" s="1"/>
      <c r="BFK143" s="1"/>
      <c r="BFL143" s="1"/>
      <c r="BFM143" s="1"/>
      <c r="BFN143" s="1"/>
      <c r="BFO143" s="1"/>
      <c r="BFP143" s="1"/>
      <c r="BFQ143" s="1"/>
      <c r="BFR143" s="1"/>
      <c r="BFS143" s="1"/>
      <c r="BFT143" s="1"/>
      <c r="BFU143" s="1"/>
      <c r="BFV143" s="1"/>
      <c r="BFW143" s="1"/>
      <c r="BFX143" s="1"/>
      <c r="BFY143" s="1"/>
      <c r="BFZ143" s="1"/>
      <c r="BGA143" s="1"/>
      <c r="BGB143" s="1"/>
      <c r="BGC143" s="1"/>
      <c r="BGD143" s="1"/>
      <c r="BGE143" s="1"/>
      <c r="BGF143" s="1"/>
      <c r="BGG143" s="1"/>
      <c r="BGH143" s="1"/>
      <c r="BGI143" s="1"/>
      <c r="BGJ143" s="1"/>
      <c r="BGK143" s="1"/>
      <c r="BGL143" s="1"/>
      <c r="BGM143" s="1"/>
      <c r="BGN143" s="1"/>
      <c r="BGO143" s="1"/>
      <c r="BGP143" s="1"/>
      <c r="BGQ143" s="1"/>
      <c r="BGR143" s="1"/>
      <c r="BGS143" s="1"/>
      <c r="BGT143" s="1"/>
      <c r="BGU143" s="1"/>
      <c r="BGV143" s="1"/>
      <c r="BGW143" s="1"/>
      <c r="BGX143" s="1"/>
      <c r="BGY143" s="1"/>
      <c r="BGZ143" s="1"/>
      <c r="BHA143" s="1"/>
      <c r="BHB143" s="1"/>
      <c r="BHC143" s="1"/>
      <c r="BHD143" s="1"/>
      <c r="BHE143" s="1"/>
      <c r="BHF143" s="1"/>
      <c r="BHG143" s="1"/>
      <c r="BHH143" s="1"/>
      <c r="BHI143" s="1"/>
      <c r="BHJ143" s="1"/>
      <c r="BHK143" s="1"/>
      <c r="BHL143" s="1"/>
      <c r="BHM143" s="1"/>
      <c r="BHN143" s="1"/>
      <c r="BHO143" s="1"/>
      <c r="BHP143" s="1"/>
      <c r="BHQ143" s="1"/>
      <c r="BHR143" s="1"/>
      <c r="BHS143" s="1"/>
      <c r="BHT143" s="1"/>
      <c r="BHU143" s="1"/>
      <c r="BHV143" s="1"/>
      <c r="BHW143" s="1"/>
      <c r="BHX143" s="1"/>
      <c r="BHY143" s="1"/>
      <c r="BHZ143" s="1"/>
      <c r="BIA143" s="1"/>
      <c r="BIB143" s="1"/>
      <c r="BIC143" s="1"/>
      <c r="BID143" s="1"/>
      <c r="BIE143" s="1"/>
      <c r="BIF143" s="1"/>
      <c r="BIG143" s="1"/>
      <c r="BIH143" s="1"/>
      <c r="BII143" s="1"/>
      <c r="BIJ143" s="1"/>
      <c r="BIK143" s="1"/>
      <c r="BIL143" s="1"/>
      <c r="BIM143" s="1"/>
      <c r="BIN143" s="1"/>
      <c r="BIO143" s="1"/>
      <c r="BIP143" s="1"/>
      <c r="BIQ143" s="1"/>
      <c r="BIR143" s="1"/>
      <c r="BIS143" s="1"/>
      <c r="BIT143" s="1"/>
      <c r="BIU143" s="1"/>
      <c r="BIV143" s="1"/>
      <c r="BIW143" s="1"/>
      <c r="BIX143" s="1"/>
      <c r="BIY143" s="1"/>
      <c r="BIZ143" s="1"/>
      <c r="BJA143" s="1"/>
      <c r="BJB143" s="1"/>
      <c r="BJC143" s="1"/>
      <c r="BJD143" s="1"/>
      <c r="BJE143" s="1"/>
      <c r="BJF143" s="1"/>
      <c r="BJG143" s="1"/>
      <c r="BJH143" s="1"/>
      <c r="BJI143" s="1"/>
      <c r="BJJ143" s="1"/>
      <c r="BJK143" s="1"/>
      <c r="BJL143" s="1"/>
      <c r="BJM143" s="1"/>
      <c r="BJN143" s="1"/>
      <c r="BJO143" s="1"/>
      <c r="BJP143" s="1"/>
      <c r="BJQ143" s="1"/>
      <c r="BJR143" s="1"/>
      <c r="BJS143" s="1"/>
      <c r="BJT143" s="1"/>
      <c r="BJU143" s="1"/>
      <c r="BJV143" s="1"/>
      <c r="BJW143" s="1"/>
      <c r="BJX143" s="1"/>
      <c r="BJY143" s="1"/>
      <c r="BJZ143" s="1"/>
      <c r="BKA143" s="1"/>
      <c r="BKB143" s="1"/>
      <c r="BKC143" s="1"/>
      <c r="BKD143" s="1"/>
      <c r="BKE143" s="1"/>
      <c r="BKF143" s="1"/>
      <c r="BKG143" s="1"/>
      <c r="BKH143" s="1"/>
      <c r="BKI143" s="1"/>
      <c r="BKJ143" s="1"/>
      <c r="BKK143" s="1"/>
      <c r="BKL143" s="1"/>
      <c r="BKM143" s="1"/>
      <c r="BKN143" s="1"/>
      <c r="BKO143" s="1"/>
      <c r="BKP143" s="1"/>
      <c r="BKQ143" s="1"/>
      <c r="BKR143" s="1"/>
      <c r="BKS143" s="1"/>
      <c r="BKT143" s="1"/>
      <c r="BKU143" s="1"/>
      <c r="BKV143" s="1"/>
      <c r="BKW143" s="1"/>
      <c r="BKX143" s="1"/>
      <c r="BKY143" s="1"/>
      <c r="BKZ143" s="1"/>
      <c r="BLA143" s="1"/>
      <c r="BLB143" s="1"/>
      <c r="BLC143" s="1"/>
      <c r="BLD143" s="1"/>
      <c r="BLE143" s="1"/>
      <c r="BLF143" s="1"/>
      <c r="BLG143" s="1"/>
      <c r="BLH143" s="1"/>
      <c r="BLI143" s="1"/>
      <c r="BLJ143" s="1"/>
      <c r="BLK143" s="1"/>
      <c r="BLL143" s="1"/>
      <c r="BLM143" s="1"/>
      <c r="BLN143" s="1"/>
      <c r="BLO143" s="1"/>
      <c r="BLP143" s="1"/>
      <c r="BLQ143" s="1"/>
      <c r="BLR143" s="1"/>
      <c r="BLS143" s="1"/>
      <c r="BLT143" s="1"/>
      <c r="BLU143" s="1"/>
      <c r="BLV143" s="1"/>
      <c r="BLW143" s="1"/>
      <c r="BLX143" s="1"/>
      <c r="BLY143" s="1"/>
      <c r="BLZ143" s="1"/>
      <c r="BMA143" s="1"/>
      <c r="BMB143" s="1"/>
      <c r="BMC143" s="1"/>
      <c r="BMD143" s="1"/>
      <c r="BME143" s="1"/>
      <c r="BMF143" s="1"/>
      <c r="BMG143" s="1"/>
      <c r="BMH143" s="1"/>
      <c r="BMI143" s="1"/>
      <c r="BMJ143" s="1"/>
      <c r="BMK143" s="1"/>
      <c r="BML143" s="1"/>
      <c r="BMM143" s="1"/>
      <c r="BMN143" s="1"/>
      <c r="BMO143" s="1"/>
      <c r="BMP143" s="1"/>
      <c r="BMQ143" s="1"/>
      <c r="BMR143" s="1"/>
      <c r="BMS143" s="1"/>
      <c r="BMT143" s="1"/>
      <c r="BMU143" s="1"/>
      <c r="BMV143" s="1"/>
      <c r="BMW143" s="1"/>
      <c r="BMX143" s="1"/>
      <c r="BMY143" s="1"/>
      <c r="BMZ143" s="1"/>
      <c r="BNA143" s="1"/>
      <c r="BNB143" s="1"/>
      <c r="BNC143" s="1"/>
      <c r="BND143" s="1"/>
      <c r="BNE143" s="1"/>
      <c r="BNF143" s="1"/>
      <c r="BNG143" s="1"/>
      <c r="BNH143" s="1"/>
      <c r="BNI143" s="1"/>
      <c r="BNJ143" s="1"/>
      <c r="BNK143" s="1"/>
      <c r="BNL143" s="1"/>
      <c r="BNM143" s="1"/>
      <c r="BNN143" s="1"/>
      <c r="BNO143" s="1"/>
      <c r="BNP143" s="1"/>
      <c r="BNQ143" s="1"/>
      <c r="BNR143" s="1"/>
      <c r="BNS143" s="1"/>
      <c r="BNT143" s="1"/>
      <c r="BNU143" s="1"/>
      <c r="BNV143" s="1"/>
      <c r="BNW143" s="1"/>
      <c r="BNX143" s="1"/>
      <c r="BNY143" s="1"/>
      <c r="BNZ143" s="1"/>
      <c r="BOA143" s="1"/>
      <c r="BOB143" s="1"/>
      <c r="BOC143" s="1"/>
      <c r="BOD143" s="1"/>
      <c r="BOE143" s="1"/>
      <c r="BOF143" s="1"/>
      <c r="BOG143" s="1"/>
      <c r="BOH143" s="1"/>
      <c r="BOI143" s="1"/>
      <c r="BOJ143" s="1"/>
      <c r="BOK143" s="1"/>
      <c r="BOL143" s="1"/>
      <c r="BOM143" s="1"/>
      <c r="BON143" s="1"/>
      <c r="BOO143" s="1"/>
      <c r="BOP143" s="1"/>
      <c r="BOQ143" s="1"/>
      <c r="BOR143" s="1"/>
      <c r="BOS143" s="1"/>
      <c r="BOT143" s="1"/>
      <c r="BOU143" s="1"/>
      <c r="BOV143" s="1"/>
      <c r="BOW143" s="1"/>
      <c r="BOX143" s="1"/>
      <c r="BOY143" s="1"/>
      <c r="BOZ143" s="1"/>
      <c r="BPA143" s="1"/>
      <c r="BPB143" s="1"/>
      <c r="BPC143" s="1"/>
      <c r="BPD143" s="1"/>
      <c r="BPE143" s="1"/>
      <c r="BPF143" s="1"/>
      <c r="BPG143" s="1"/>
      <c r="BPH143" s="1"/>
      <c r="BPI143" s="1"/>
      <c r="BPJ143" s="1"/>
      <c r="BPK143" s="1"/>
      <c r="BPL143" s="1"/>
      <c r="BPM143" s="1"/>
      <c r="BPN143" s="1"/>
      <c r="BPO143" s="1"/>
      <c r="BPP143" s="1"/>
      <c r="BPQ143" s="1"/>
      <c r="BPR143" s="1"/>
      <c r="BPS143" s="1"/>
      <c r="BPT143" s="1"/>
      <c r="BPU143" s="1"/>
      <c r="BPV143" s="1"/>
      <c r="BPW143" s="1"/>
      <c r="BPX143" s="1"/>
      <c r="BPY143" s="1"/>
      <c r="BPZ143" s="1"/>
      <c r="BQA143" s="1"/>
      <c r="BQB143" s="1"/>
      <c r="BQC143" s="1"/>
      <c r="BQD143" s="1"/>
      <c r="BQE143" s="1"/>
      <c r="BQF143" s="1"/>
      <c r="BQG143" s="1"/>
      <c r="BQH143" s="1"/>
      <c r="BQI143" s="1"/>
      <c r="BQJ143" s="1"/>
      <c r="BQK143" s="1"/>
      <c r="BQL143" s="1"/>
      <c r="BQM143" s="1"/>
      <c r="BQN143" s="1"/>
      <c r="BQO143" s="1"/>
      <c r="BQP143" s="1"/>
      <c r="BQQ143" s="1"/>
      <c r="BQR143" s="1"/>
      <c r="BQS143" s="1"/>
      <c r="BQT143" s="1"/>
      <c r="BQU143" s="1"/>
      <c r="BQV143" s="1"/>
      <c r="BQW143" s="1"/>
      <c r="BQX143" s="1"/>
      <c r="BQY143" s="1"/>
      <c r="BQZ143" s="1"/>
      <c r="BRA143" s="1"/>
      <c r="BRB143" s="1"/>
      <c r="BRC143" s="1"/>
      <c r="BRD143" s="1"/>
      <c r="BRE143" s="1"/>
      <c r="BRF143" s="1"/>
      <c r="BRG143" s="1"/>
      <c r="BRH143" s="1"/>
      <c r="BRI143" s="1"/>
      <c r="BRJ143" s="1"/>
      <c r="BRK143" s="1"/>
      <c r="BRL143" s="1"/>
      <c r="BRM143" s="1"/>
      <c r="BRN143" s="1"/>
      <c r="BRO143" s="1"/>
      <c r="BRP143" s="1"/>
      <c r="BRQ143" s="1"/>
      <c r="BRR143" s="1"/>
      <c r="BRS143" s="1"/>
      <c r="BRT143" s="1"/>
      <c r="BRU143" s="1"/>
      <c r="BRV143" s="1"/>
      <c r="BRW143" s="1"/>
      <c r="BRX143" s="1"/>
      <c r="BRY143" s="1"/>
      <c r="BRZ143" s="1"/>
      <c r="BSA143" s="1"/>
      <c r="BSB143" s="1"/>
      <c r="BSC143" s="1"/>
      <c r="BSD143" s="1"/>
      <c r="BSE143" s="1"/>
      <c r="BSF143" s="1"/>
      <c r="BSG143" s="1"/>
      <c r="BSH143" s="1"/>
      <c r="BSI143" s="1"/>
      <c r="BSJ143" s="1"/>
      <c r="BSK143" s="1"/>
      <c r="BSL143" s="1"/>
      <c r="BSM143" s="1"/>
      <c r="BSN143" s="1"/>
      <c r="BSO143" s="1"/>
      <c r="BSP143" s="1"/>
      <c r="BSQ143" s="1"/>
      <c r="BSR143" s="1"/>
      <c r="BSS143" s="1"/>
      <c r="BST143" s="1"/>
      <c r="BSU143" s="1"/>
      <c r="BSV143" s="1"/>
      <c r="BSW143" s="1"/>
      <c r="BSX143" s="1"/>
      <c r="BSY143" s="1"/>
      <c r="BSZ143" s="1"/>
      <c r="BTA143" s="1"/>
      <c r="BTB143" s="1"/>
      <c r="BTC143" s="1"/>
      <c r="BTD143" s="1"/>
      <c r="BTE143" s="1"/>
      <c r="BTF143" s="1"/>
      <c r="BTG143" s="1"/>
      <c r="BTH143" s="1"/>
      <c r="BTI143" s="1"/>
      <c r="BTJ143" s="1"/>
      <c r="BTK143" s="1"/>
      <c r="BTL143" s="1"/>
      <c r="BTM143" s="1"/>
      <c r="BTN143" s="1"/>
      <c r="BTO143" s="1"/>
      <c r="BTP143" s="1"/>
      <c r="BTQ143" s="1"/>
      <c r="BTR143" s="1"/>
      <c r="BTS143" s="1"/>
      <c r="BTT143" s="1"/>
      <c r="BTU143" s="1"/>
      <c r="BTV143" s="1"/>
      <c r="BTW143" s="1"/>
      <c r="BTX143" s="1"/>
      <c r="BTY143" s="1"/>
      <c r="BTZ143" s="1"/>
      <c r="BUA143" s="1"/>
      <c r="BUB143" s="1"/>
      <c r="BUC143" s="1"/>
      <c r="BUD143" s="1"/>
      <c r="BUE143" s="1"/>
      <c r="BUF143" s="1"/>
      <c r="BUG143" s="1"/>
      <c r="BUH143" s="1"/>
      <c r="BUI143" s="1"/>
      <c r="BUJ143" s="1"/>
      <c r="BUK143" s="1"/>
      <c r="BUL143" s="1"/>
      <c r="BUM143" s="1"/>
      <c r="BUN143" s="1"/>
      <c r="BUO143" s="1"/>
      <c r="BUP143" s="1"/>
      <c r="BUQ143" s="1"/>
      <c r="BUR143" s="1"/>
      <c r="BUS143" s="1"/>
      <c r="BUT143" s="1"/>
      <c r="BUU143" s="1"/>
      <c r="BUV143" s="1"/>
      <c r="BUW143" s="1"/>
      <c r="BUX143" s="1"/>
      <c r="BUY143" s="1"/>
      <c r="BUZ143" s="1"/>
      <c r="BVA143" s="1"/>
      <c r="BVB143" s="1"/>
      <c r="BVC143" s="1"/>
      <c r="BVD143" s="1"/>
      <c r="BVE143" s="1"/>
      <c r="BVF143" s="1"/>
      <c r="BVG143" s="1"/>
      <c r="BVH143" s="1"/>
      <c r="BVI143" s="1"/>
      <c r="BVJ143" s="1"/>
      <c r="BVK143" s="1"/>
      <c r="BVL143" s="1"/>
      <c r="BVM143" s="1"/>
      <c r="BVN143" s="1"/>
      <c r="BVO143" s="1"/>
      <c r="BVP143" s="1"/>
      <c r="BVQ143" s="1"/>
      <c r="BVR143" s="1"/>
      <c r="BVS143" s="1"/>
      <c r="BVT143" s="1"/>
      <c r="BVU143" s="1"/>
      <c r="BVV143" s="1"/>
      <c r="BVW143" s="1"/>
      <c r="BVX143" s="1"/>
      <c r="BVY143" s="1"/>
      <c r="BVZ143" s="1"/>
      <c r="BWA143" s="1"/>
      <c r="BWB143" s="1"/>
      <c r="BWC143" s="1"/>
      <c r="BWD143" s="1"/>
      <c r="BWE143" s="1"/>
      <c r="BWF143" s="1"/>
      <c r="BWG143" s="1"/>
      <c r="BWH143" s="1"/>
      <c r="BWI143" s="1"/>
      <c r="BWJ143" s="1"/>
      <c r="BWK143" s="1"/>
      <c r="BWL143" s="1"/>
      <c r="BWM143" s="1"/>
      <c r="BWN143" s="1"/>
      <c r="BWO143" s="1"/>
      <c r="BWP143" s="1"/>
      <c r="BWQ143" s="1"/>
      <c r="BWR143" s="1"/>
      <c r="BWS143" s="1"/>
      <c r="BWT143" s="1"/>
      <c r="BWU143" s="1"/>
      <c r="BWV143" s="1"/>
      <c r="BWW143" s="1"/>
      <c r="BWX143" s="1"/>
      <c r="BWY143" s="1"/>
      <c r="BWZ143" s="1"/>
      <c r="BXA143" s="1"/>
      <c r="BXB143" s="1"/>
      <c r="BXC143" s="1"/>
      <c r="BXD143" s="1"/>
      <c r="BXE143" s="1"/>
      <c r="BXF143" s="1"/>
      <c r="BXG143" s="1"/>
      <c r="BXH143" s="1"/>
      <c r="BXI143" s="1"/>
      <c r="BXJ143" s="1"/>
      <c r="BXK143" s="1"/>
      <c r="BXL143" s="1"/>
      <c r="BXM143" s="1"/>
      <c r="BXN143" s="1"/>
      <c r="BXO143" s="1"/>
      <c r="BXP143" s="1"/>
      <c r="BXQ143" s="1"/>
      <c r="BXR143" s="1"/>
      <c r="BXS143" s="1"/>
      <c r="BXT143" s="1"/>
      <c r="BXU143" s="1"/>
      <c r="BXV143" s="1"/>
      <c r="BXW143" s="1"/>
      <c r="BXX143" s="1"/>
      <c r="BXY143" s="1"/>
      <c r="BXZ143" s="1"/>
      <c r="BYA143" s="1"/>
      <c r="BYB143" s="1"/>
      <c r="BYC143" s="1"/>
      <c r="BYD143" s="1"/>
      <c r="BYE143" s="1"/>
      <c r="BYF143" s="1"/>
      <c r="BYG143" s="1"/>
      <c r="BYH143" s="1"/>
      <c r="BYI143" s="1"/>
      <c r="BYJ143" s="1"/>
      <c r="BYK143" s="1"/>
      <c r="BYL143" s="1"/>
      <c r="BYM143" s="1"/>
      <c r="BYN143" s="1"/>
      <c r="BYO143" s="1"/>
      <c r="BYP143" s="1"/>
      <c r="BYQ143" s="1"/>
      <c r="BYR143" s="1"/>
      <c r="BYS143" s="1"/>
      <c r="BYT143" s="1"/>
      <c r="BYU143" s="1"/>
      <c r="BYV143" s="1"/>
      <c r="BYW143" s="1"/>
      <c r="BYX143" s="1"/>
      <c r="BYY143" s="1"/>
      <c r="BYZ143" s="1"/>
      <c r="BZA143" s="1"/>
      <c r="BZB143" s="1"/>
      <c r="BZC143" s="1"/>
      <c r="BZD143" s="1"/>
      <c r="BZE143" s="1"/>
      <c r="BZF143" s="1"/>
      <c r="BZG143" s="1"/>
      <c r="BZH143" s="1"/>
      <c r="BZI143" s="1"/>
      <c r="BZJ143" s="1"/>
      <c r="BZK143" s="1"/>
      <c r="BZL143" s="1"/>
      <c r="BZM143" s="1"/>
      <c r="BZN143" s="1"/>
      <c r="BZO143" s="1"/>
      <c r="BZP143" s="1"/>
      <c r="BZQ143" s="1"/>
      <c r="BZR143" s="1"/>
      <c r="BZS143" s="1"/>
      <c r="BZT143" s="1"/>
      <c r="BZU143" s="1"/>
      <c r="BZV143" s="1"/>
      <c r="BZW143" s="1"/>
      <c r="BZX143" s="1"/>
      <c r="BZY143" s="1"/>
      <c r="BZZ143" s="1"/>
      <c r="CAA143" s="1"/>
      <c r="CAB143" s="1"/>
      <c r="CAC143" s="1"/>
      <c r="CAD143" s="1"/>
      <c r="CAE143" s="1"/>
      <c r="CAF143" s="1"/>
      <c r="CAG143" s="1"/>
      <c r="CAH143" s="1"/>
      <c r="CAI143" s="1"/>
      <c r="CAJ143" s="1"/>
      <c r="CAK143" s="1"/>
      <c r="CAL143" s="1"/>
      <c r="CAM143" s="1"/>
      <c r="CAN143" s="1"/>
      <c r="CAO143" s="1"/>
      <c r="CAP143" s="1"/>
      <c r="CAQ143" s="1"/>
      <c r="CAR143" s="1"/>
      <c r="CAS143" s="1"/>
      <c r="CAT143" s="1"/>
      <c r="CAU143" s="1"/>
      <c r="CAV143" s="1"/>
      <c r="CAW143" s="1"/>
      <c r="CAX143" s="1"/>
      <c r="CAY143" s="1"/>
      <c r="CAZ143" s="1"/>
      <c r="CBA143" s="1"/>
      <c r="CBB143" s="1"/>
      <c r="CBC143" s="1"/>
      <c r="CBD143" s="1"/>
      <c r="CBE143" s="1"/>
      <c r="CBF143" s="1"/>
      <c r="CBG143" s="1"/>
      <c r="CBH143" s="1"/>
      <c r="CBI143" s="1"/>
      <c r="CBJ143" s="1"/>
      <c r="CBK143" s="1"/>
      <c r="CBL143" s="1"/>
      <c r="CBM143" s="1"/>
      <c r="CBN143" s="1"/>
      <c r="CBO143" s="1"/>
      <c r="CBP143" s="1"/>
      <c r="CBQ143" s="1"/>
      <c r="CBR143" s="1"/>
      <c r="CBS143" s="1"/>
      <c r="CBT143" s="1"/>
      <c r="CBU143" s="1"/>
      <c r="CBV143" s="1"/>
      <c r="CBW143" s="1"/>
      <c r="CBX143" s="1"/>
      <c r="CBY143" s="1"/>
      <c r="CBZ143" s="1"/>
      <c r="CCA143" s="1"/>
      <c r="CCB143" s="1"/>
      <c r="CCC143" s="1"/>
      <c r="CCD143" s="1"/>
      <c r="CCE143" s="1"/>
      <c r="CCF143" s="1"/>
      <c r="CCG143" s="1"/>
      <c r="CCH143" s="1"/>
      <c r="CCI143" s="1"/>
      <c r="CCJ143" s="1"/>
      <c r="CCK143" s="1"/>
      <c r="CCL143" s="1"/>
      <c r="CCM143" s="1"/>
      <c r="CCN143" s="1"/>
      <c r="CCO143" s="1"/>
      <c r="CCP143" s="1"/>
      <c r="CCQ143" s="1"/>
      <c r="CCR143" s="1"/>
      <c r="CCS143" s="1"/>
      <c r="CCT143" s="1"/>
      <c r="CCU143" s="1"/>
      <c r="CCV143" s="1"/>
      <c r="CCW143" s="1"/>
      <c r="CCX143" s="1"/>
      <c r="CCY143" s="1"/>
      <c r="CCZ143" s="1"/>
      <c r="CDA143" s="1"/>
      <c r="CDB143" s="1"/>
      <c r="CDC143" s="1"/>
      <c r="CDD143" s="1"/>
      <c r="CDE143" s="1"/>
      <c r="CDF143" s="1"/>
      <c r="CDG143" s="1"/>
      <c r="CDH143" s="1"/>
      <c r="CDI143" s="1"/>
      <c r="CDJ143" s="1"/>
      <c r="CDK143" s="1"/>
      <c r="CDL143" s="1"/>
      <c r="CDM143" s="1"/>
      <c r="CDN143" s="1"/>
      <c r="CDO143" s="1"/>
      <c r="CDP143" s="1"/>
      <c r="CDQ143" s="1"/>
      <c r="CDR143" s="1"/>
      <c r="CDS143" s="1"/>
      <c r="CDT143" s="1"/>
      <c r="CDU143" s="1"/>
      <c r="CDV143" s="1"/>
      <c r="CDW143" s="1"/>
      <c r="CDX143" s="1"/>
      <c r="CDY143" s="1"/>
      <c r="CDZ143" s="1"/>
      <c r="CEA143" s="1"/>
      <c r="CEB143" s="1"/>
      <c r="CEC143" s="1"/>
      <c r="CED143" s="1"/>
      <c r="CEE143" s="1"/>
      <c r="CEF143" s="1"/>
      <c r="CEG143" s="1"/>
      <c r="CEH143" s="1"/>
      <c r="CEI143" s="1"/>
      <c r="CEJ143" s="1"/>
      <c r="CEK143" s="1"/>
      <c r="CEL143" s="1"/>
      <c r="CEM143" s="1"/>
      <c r="CEN143" s="1"/>
      <c r="CEO143" s="1"/>
      <c r="CEP143" s="1"/>
      <c r="CEQ143" s="1"/>
      <c r="CER143" s="1"/>
      <c r="CES143" s="1"/>
      <c r="CET143" s="1"/>
      <c r="CEU143" s="1"/>
      <c r="CEV143" s="1"/>
      <c r="CEW143" s="1"/>
      <c r="CEX143" s="1"/>
      <c r="CEY143" s="1"/>
      <c r="CEZ143" s="1"/>
      <c r="CFA143" s="1"/>
      <c r="CFB143" s="1"/>
      <c r="CFC143" s="1"/>
      <c r="CFD143" s="1"/>
      <c r="CFE143" s="1"/>
      <c r="CFF143" s="1"/>
      <c r="CFG143" s="1"/>
      <c r="CFH143" s="1"/>
      <c r="CFI143" s="1"/>
      <c r="CFJ143" s="1"/>
      <c r="CFK143" s="1"/>
      <c r="CFL143" s="1"/>
      <c r="CFM143" s="1"/>
      <c r="CFN143" s="1"/>
      <c r="CFO143" s="1"/>
      <c r="CFP143" s="1"/>
      <c r="CFQ143" s="1"/>
      <c r="CFR143" s="1"/>
      <c r="CFS143" s="1"/>
      <c r="CFT143" s="1"/>
      <c r="CFU143" s="1"/>
      <c r="CFV143" s="1"/>
      <c r="CFW143" s="1"/>
      <c r="CFX143" s="1"/>
      <c r="CFY143" s="1"/>
      <c r="CFZ143" s="1"/>
      <c r="CGA143" s="1"/>
      <c r="CGB143" s="1"/>
      <c r="CGC143" s="1"/>
      <c r="CGD143" s="1"/>
      <c r="CGE143" s="1"/>
      <c r="CGF143" s="1"/>
      <c r="CGG143" s="1"/>
      <c r="CGH143" s="1"/>
      <c r="CGI143" s="1"/>
      <c r="CGJ143" s="1"/>
      <c r="CGK143" s="1"/>
      <c r="CGL143" s="1"/>
      <c r="CGM143" s="1"/>
      <c r="CGN143" s="1"/>
      <c r="CGO143" s="1"/>
      <c r="CGP143" s="1"/>
      <c r="CGQ143" s="1"/>
      <c r="CGR143" s="1"/>
      <c r="CGS143" s="1"/>
      <c r="CGT143" s="1"/>
      <c r="CGU143" s="1"/>
      <c r="CGV143" s="1"/>
      <c r="CGW143" s="1"/>
      <c r="CGX143" s="1"/>
      <c r="CGY143" s="1"/>
      <c r="CGZ143" s="1"/>
      <c r="CHA143" s="1"/>
      <c r="CHB143" s="1"/>
      <c r="CHC143" s="1"/>
      <c r="CHD143" s="1"/>
      <c r="CHE143" s="1"/>
      <c r="CHF143" s="1"/>
      <c r="CHG143" s="1"/>
      <c r="CHH143" s="1"/>
      <c r="CHI143" s="1"/>
      <c r="CHJ143" s="1"/>
      <c r="CHK143" s="1"/>
      <c r="CHL143" s="1"/>
      <c r="CHM143" s="1"/>
      <c r="CHN143" s="1"/>
      <c r="CHO143" s="1"/>
      <c r="CHP143" s="1"/>
      <c r="CHQ143" s="1"/>
      <c r="CHR143" s="1"/>
      <c r="CHS143" s="1"/>
      <c r="CHT143" s="1"/>
      <c r="CHU143" s="1"/>
      <c r="CHV143" s="1"/>
      <c r="CHW143" s="1"/>
      <c r="CHX143" s="1"/>
      <c r="CHY143" s="1"/>
      <c r="CHZ143" s="1"/>
      <c r="CIA143" s="1"/>
      <c r="CIB143" s="1"/>
      <c r="CIC143" s="1"/>
      <c r="CID143" s="1"/>
      <c r="CIE143" s="1"/>
      <c r="CIF143" s="1"/>
      <c r="CIG143" s="1"/>
      <c r="CIH143" s="1"/>
      <c r="CII143" s="1"/>
      <c r="CIJ143" s="1"/>
      <c r="CIK143" s="1"/>
      <c r="CIL143" s="1"/>
      <c r="CIM143" s="1"/>
      <c r="CIN143" s="1"/>
      <c r="CIO143" s="1"/>
      <c r="CIP143" s="1"/>
      <c r="CIQ143" s="1"/>
      <c r="CIR143" s="1"/>
      <c r="CIS143" s="1"/>
      <c r="CIT143" s="1"/>
      <c r="CIU143" s="1"/>
      <c r="CIV143" s="1"/>
      <c r="CIW143" s="1"/>
      <c r="CIX143" s="1"/>
      <c r="CIY143" s="1"/>
      <c r="CIZ143" s="1"/>
      <c r="CJA143" s="1"/>
      <c r="CJB143" s="1"/>
      <c r="CJC143" s="1"/>
      <c r="CJD143" s="1"/>
      <c r="CJE143" s="1"/>
      <c r="CJF143" s="1"/>
      <c r="CJG143" s="1"/>
      <c r="CJH143" s="1"/>
      <c r="CJI143" s="1"/>
      <c r="CJJ143" s="1"/>
      <c r="CJK143" s="1"/>
      <c r="CJL143" s="1"/>
      <c r="CJM143" s="1"/>
      <c r="CJN143" s="1"/>
      <c r="CJO143" s="1"/>
      <c r="CJP143" s="1"/>
      <c r="CJQ143" s="1"/>
      <c r="CJR143" s="1"/>
      <c r="CJS143" s="1"/>
      <c r="CJT143" s="1"/>
      <c r="CJU143" s="1"/>
      <c r="CJV143" s="1"/>
      <c r="CJW143" s="1"/>
      <c r="CJX143" s="1"/>
      <c r="CJY143" s="1"/>
      <c r="CJZ143" s="1"/>
      <c r="CKA143" s="1"/>
      <c r="CKB143" s="1"/>
      <c r="CKC143" s="1"/>
      <c r="CKD143" s="1"/>
      <c r="CKE143" s="1"/>
      <c r="CKF143" s="1"/>
      <c r="CKG143" s="1"/>
      <c r="CKH143" s="1"/>
      <c r="CKI143" s="1"/>
      <c r="CKJ143" s="1"/>
      <c r="CKK143" s="1"/>
      <c r="CKL143" s="1"/>
      <c r="CKM143" s="1"/>
      <c r="CKN143" s="1"/>
      <c r="CKO143" s="1"/>
      <c r="CKP143" s="1"/>
      <c r="CKQ143" s="1"/>
      <c r="CKR143" s="1"/>
      <c r="CKS143" s="1"/>
      <c r="CKT143" s="1"/>
      <c r="CKU143" s="1"/>
      <c r="CKV143" s="1"/>
      <c r="CKW143" s="1"/>
      <c r="CKX143" s="1"/>
      <c r="CKY143" s="1"/>
      <c r="CKZ143" s="1"/>
      <c r="CLA143" s="1"/>
      <c r="CLB143" s="1"/>
      <c r="CLC143" s="1"/>
      <c r="CLD143" s="1"/>
      <c r="CLE143" s="1"/>
      <c r="CLF143" s="1"/>
      <c r="CLG143" s="1"/>
      <c r="CLH143" s="1"/>
      <c r="CLI143" s="1"/>
      <c r="CLJ143" s="1"/>
      <c r="CLK143" s="1"/>
      <c r="CLL143" s="1"/>
      <c r="CLM143" s="1"/>
      <c r="CLN143" s="1"/>
      <c r="CLO143" s="1"/>
      <c r="CLP143" s="1"/>
      <c r="CLQ143" s="1"/>
      <c r="CLR143" s="1"/>
      <c r="CLS143" s="1"/>
      <c r="CLT143" s="1"/>
      <c r="CLU143" s="1"/>
      <c r="CLV143" s="1"/>
      <c r="CLW143" s="1"/>
      <c r="CLX143" s="1"/>
      <c r="CLY143" s="1"/>
      <c r="CLZ143" s="1"/>
      <c r="CMA143" s="1"/>
      <c r="CMB143" s="1"/>
      <c r="CMC143" s="1"/>
      <c r="CMD143" s="1"/>
      <c r="CME143" s="1"/>
      <c r="CMF143" s="1"/>
      <c r="CMG143" s="1"/>
      <c r="CMH143" s="1"/>
      <c r="CMI143" s="1"/>
      <c r="CMJ143" s="1"/>
      <c r="CMK143" s="1"/>
      <c r="CML143" s="1"/>
      <c r="CMM143" s="1"/>
      <c r="CMN143" s="1"/>
      <c r="CMO143" s="1"/>
      <c r="CMP143" s="1"/>
      <c r="CMQ143" s="1"/>
      <c r="CMR143" s="1"/>
      <c r="CMS143" s="1"/>
      <c r="CMT143" s="1"/>
      <c r="CMU143" s="1"/>
      <c r="CMV143" s="1"/>
      <c r="CMW143" s="1"/>
      <c r="CMX143" s="1"/>
      <c r="CMY143" s="1"/>
      <c r="CMZ143" s="1"/>
      <c r="CNA143" s="1"/>
      <c r="CNB143" s="1"/>
      <c r="CNC143" s="1"/>
      <c r="CND143" s="1"/>
      <c r="CNE143" s="1"/>
      <c r="CNF143" s="1"/>
      <c r="CNG143" s="1"/>
      <c r="CNH143" s="1"/>
      <c r="CNI143" s="1"/>
      <c r="CNJ143" s="1"/>
      <c r="CNK143" s="1"/>
      <c r="CNL143" s="1"/>
      <c r="CNM143" s="1"/>
      <c r="CNN143" s="1"/>
      <c r="CNO143" s="1"/>
      <c r="CNP143" s="1"/>
      <c r="CNQ143" s="1"/>
      <c r="CNR143" s="1"/>
      <c r="CNS143" s="1"/>
      <c r="CNT143" s="1"/>
      <c r="CNU143" s="1"/>
      <c r="CNV143" s="1"/>
      <c r="CNW143" s="1"/>
      <c r="CNX143" s="1"/>
      <c r="CNY143" s="1"/>
      <c r="CNZ143" s="1"/>
      <c r="COA143" s="1"/>
      <c r="COB143" s="1"/>
      <c r="COC143" s="1"/>
      <c r="COD143" s="1"/>
      <c r="COE143" s="1"/>
      <c r="COF143" s="1"/>
      <c r="COG143" s="1"/>
      <c r="COH143" s="1"/>
      <c r="COI143" s="1"/>
      <c r="COJ143" s="1"/>
      <c r="COK143" s="1"/>
      <c r="COL143" s="1"/>
      <c r="COM143" s="1"/>
      <c r="CON143" s="1"/>
      <c r="COO143" s="1"/>
      <c r="COP143" s="1"/>
      <c r="COQ143" s="1"/>
      <c r="COR143" s="1"/>
      <c r="COS143" s="1"/>
      <c r="COT143" s="1"/>
      <c r="COU143" s="1"/>
      <c r="COV143" s="1"/>
      <c r="COW143" s="1"/>
      <c r="COX143" s="1"/>
      <c r="COY143" s="1"/>
      <c r="COZ143" s="1"/>
      <c r="CPA143" s="1"/>
      <c r="CPB143" s="1"/>
      <c r="CPC143" s="1"/>
      <c r="CPD143" s="1"/>
      <c r="CPE143" s="1"/>
      <c r="CPF143" s="1"/>
      <c r="CPG143" s="1"/>
      <c r="CPH143" s="1"/>
      <c r="CPI143" s="1"/>
      <c r="CPJ143" s="1"/>
      <c r="CPK143" s="1"/>
      <c r="CPL143" s="1"/>
      <c r="CPM143" s="1"/>
      <c r="CPN143" s="1"/>
      <c r="CPO143" s="1"/>
      <c r="CPP143" s="1"/>
      <c r="CPQ143" s="1"/>
      <c r="CPR143" s="1"/>
      <c r="CPS143" s="1"/>
      <c r="CPT143" s="1"/>
      <c r="CPU143" s="1"/>
      <c r="CPV143" s="1"/>
      <c r="CPW143" s="1"/>
      <c r="CPX143" s="1"/>
      <c r="CPY143" s="1"/>
      <c r="CPZ143" s="1"/>
      <c r="CQA143" s="1"/>
      <c r="CQB143" s="1"/>
      <c r="CQC143" s="1"/>
      <c r="CQD143" s="1"/>
      <c r="CQE143" s="1"/>
      <c r="CQF143" s="1"/>
      <c r="CQG143" s="1"/>
      <c r="CQH143" s="1"/>
      <c r="CQI143" s="1"/>
      <c r="CQJ143" s="1"/>
      <c r="CQK143" s="1"/>
      <c r="CQL143" s="1"/>
      <c r="CQM143" s="1"/>
      <c r="CQN143" s="1"/>
      <c r="CQO143" s="1"/>
      <c r="CQP143" s="1"/>
      <c r="CQQ143" s="1"/>
      <c r="CQR143" s="1"/>
      <c r="CQS143" s="1"/>
      <c r="CQT143" s="1"/>
      <c r="CQU143" s="1"/>
      <c r="CQV143" s="1"/>
      <c r="CQW143" s="1"/>
      <c r="CQX143" s="1"/>
      <c r="CQY143" s="1"/>
      <c r="CQZ143" s="1"/>
      <c r="CRA143" s="1"/>
      <c r="CRB143" s="1"/>
      <c r="CRC143" s="1"/>
      <c r="CRD143" s="1"/>
      <c r="CRE143" s="1"/>
      <c r="CRF143" s="1"/>
      <c r="CRG143" s="1"/>
      <c r="CRH143" s="1"/>
      <c r="CRI143" s="1"/>
      <c r="CRJ143" s="1"/>
      <c r="CRK143" s="1"/>
      <c r="CRL143" s="1"/>
      <c r="CRM143" s="1"/>
      <c r="CRN143" s="1"/>
      <c r="CRO143" s="1"/>
      <c r="CRP143" s="1"/>
      <c r="CRQ143" s="1"/>
      <c r="CRR143" s="1"/>
      <c r="CRS143" s="1"/>
      <c r="CRT143" s="1"/>
      <c r="CRU143" s="1"/>
      <c r="CRV143" s="1"/>
      <c r="CRW143" s="1"/>
      <c r="CRX143" s="1"/>
      <c r="CRY143" s="1"/>
      <c r="CRZ143" s="1"/>
      <c r="CSA143" s="1"/>
      <c r="CSB143" s="1"/>
      <c r="CSC143" s="1"/>
      <c r="CSD143" s="1"/>
      <c r="CSE143" s="1"/>
      <c r="CSF143" s="1"/>
      <c r="CSG143" s="1"/>
      <c r="CSH143" s="1"/>
      <c r="CSI143" s="1"/>
      <c r="CSJ143" s="1"/>
      <c r="CSK143" s="1"/>
      <c r="CSL143" s="1"/>
      <c r="CSM143" s="1"/>
      <c r="CSN143" s="1"/>
      <c r="CSO143" s="1"/>
      <c r="CSP143" s="1"/>
      <c r="CSQ143" s="1"/>
      <c r="CSR143" s="1"/>
      <c r="CSS143" s="1"/>
      <c r="CST143" s="1"/>
      <c r="CSU143" s="1"/>
      <c r="CSV143" s="1"/>
      <c r="CSW143" s="1"/>
      <c r="CSX143" s="1"/>
      <c r="CSY143" s="1"/>
      <c r="CSZ143" s="1"/>
      <c r="CTA143" s="1"/>
      <c r="CTB143" s="1"/>
      <c r="CTC143" s="1"/>
      <c r="CTD143" s="1"/>
      <c r="CTE143" s="1"/>
      <c r="CTF143" s="1"/>
      <c r="CTG143" s="1"/>
      <c r="CTH143" s="1"/>
      <c r="CTI143" s="1"/>
      <c r="CTJ143" s="1"/>
      <c r="CTK143" s="1"/>
      <c r="CTL143" s="1"/>
      <c r="CTM143" s="1"/>
      <c r="CTN143" s="1"/>
      <c r="CTO143" s="1"/>
      <c r="CTP143" s="1"/>
      <c r="CTQ143" s="1"/>
      <c r="CTR143" s="1"/>
      <c r="CTS143" s="1"/>
      <c r="CTT143" s="1"/>
      <c r="CTU143" s="1"/>
      <c r="CTV143" s="1"/>
      <c r="CTW143" s="1"/>
      <c r="CTX143" s="1"/>
      <c r="CTY143" s="1"/>
      <c r="CTZ143" s="1"/>
      <c r="CUA143" s="1"/>
      <c r="CUB143" s="1"/>
      <c r="CUC143" s="1"/>
      <c r="CUD143" s="1"/>
      <c r="CUE143" s="1"/>
      <c r="CUF143" s="1"/>
      <c r="CUG143" s="1"/>
      <c r="CUH143" s="1"/>
      <c r="CUI143" s="1"/>
      <c r="CUJ143" s="1"/>
      <c r="CUK143" s="1"/>
      <c r="CUL143" s="1"/>
      <c r="CUM143" s="1"/>
      <c r="CUN143" s="1"/>
      <c r="CUO143" s="1"/>
      <c r="CUP143" s="1"/>
      <c r="CUQ143" s="1"/>
      <c r="CUR143" s="1"/>
      <c r="CUS143" s="1"/>
      <c r="CUT143" s="1"/>
      <c r="CUU143" s="1"/>
      <c r="CUV143" s="1"/>
      <c r="CUW143" s="1"/>
      <c r="CUX143" s="1"/>
      <c r="CUY143" s="1"/>
      <c r="CUZ143" s="1"/>
      <c r="CVA143" s="1"/>
      <c r="CVB143" s="1"/>
      <c r="CVC143" s="1"/>
      <c r="CVD143" s="1"/>
      <c r="CVE143" s="1"/>
      <c r="CVF143" s="1"/>
      <c r="CVG143" s="1"/>
      <c r="CVH143" s="1"/>
      <c r="CVI143" s="1"/>
      <c r="CVJ143" s="1"/>
      <c r="CVK143" s="1"/>
      <c r="CVL143" s="1"/>
      <c r="CVM143" s="1"/>
      <c r="CVN143" s="1"/>
      <c r="CVO143" s="1"/>
      <c r="CVP143" s="1"/>
      <c r="CVQ143" s="1"/>
      <c r="CVR143" s="1"/>
      <c r="CVS143" s="1"/>
      <c r="CVT143" s="1"/>
      <c r="CVU143" s="1"/>
      <c r="CVV143" s="1"/>
      <c r="CVW143" s="1"/>
      <c r="CVX143" s="1"/>
      <c r="CVY143" s="1"/>
      <c r="CVZ143" s="1"/>
      <c r="CWA143" s="1"/>
      <c r="CWB143" s="1"/>
      <c r="CWC143" s="1"/>
      <c r="CWD143" s="1"/>
      <c r="CWE143" s="1"/>
      <c r="CWF143" s="1"/>
      <c r="CWG143" s="1"/>
      <c r="CWH143" s="1"/>
      <c r="CWI143" s="1"/>
      <c r="CWJ143" s="1"/>
      <c r="CWK143" s="1"/>
      <c r="CWL143" s="1"/>
      <c r="CWM143" s="1"/>
      <c r="CWN143" s="1"/>
      <c r="CWO143" s="1"/>
      <c r="CWP143" s="1"/>
      <c r="CWQ143" s="1"/>
      <c r="CWR143" s="1"/>
      <c r="CWS143" s="1"/>
      <c r="CWT143" s="1"/>
      <c r="CWU143" s="1"/>
      <c r="CWV143" s="1"/>
      <c r="CWW143" s="1"/>
      <c r="CWX143" s="1"/>
      <c r="CWY143" s="1"/>
      <c r="CWZ143" s="1"/>
      <c r="CXA143" s="1"/>
      <c r="CXB143" s="1"/>
      <c r="CXC143" s="1"/>
      <c r="CXD143" s="1"/>
      <c r="CXE143" s="1"/>
      <c r="CXF143" s="1"/>
      <c r="CXG143" s="1"/>
      <c r="CXH143" s="1"/>
      <c r="CXI143" s="1"/>
      <c r="CXJ143" s="1"/>
      <c r="CXK143" s="1"/>
      <c r="CXL143" s="1"/>
      <c r="CXM143" s="1"/>
      <c r="CXN143" s="1"/>
      <c r="CXO143" s="1"/>
      <c r="CXP143" s="1"/>
      <c r="CXQ143" s="1"/>
      <c r="CXR143" s="1"/>
      <c r="CXS143" s="1"/>
      <c r="CXT143" s="1"/>
      <c r="CXU143" s="1"/>
      <c r="CXV143" s="1"/>
      <c r="CXW143" s="1"/>
      <c r="CXX143" s="1"/>
      <c r="CXY143" s="1"/>
      <c r="CXZ143" s="1"/>
      <c r="CYA143" s="1"/>
      <c r="CYB143" s="1"/>
      <c r="CYC143" s="1"/>
      <c r="CYD143" s="1"/>
      <c r="CYE143" s="1"/>
      <c r="CYF143" s="1"/>
      <c r="CYG143" s="1"/>
      <c r="CYH143" s="1"/>
      <c r="CYI143" s="1"/>
      <c r="CYJ143" s="1"/>
      <c r="CYK143" s="1"/>
      <c r="CYL143" s="1"/>
      <c r="CYM143" s="1"/>
      <c r="CYN143" s="1"/>
      <c r="CYO143" s="1"/>
      <c r="CYP143" s="1"/>
      <c r="CYQ143" s="1"/>
      <c r="CYR143" s="1"/>
      <c r="CYS143" s="1"/>
      <c r="CYT143" s="1"/>
      <c r="CYU143" s="1"/>
      <c r="CYV143" s="1"/>
      <c r="CYW143" s="1"/>
      <c r="CYX143" s="1"/>
      <c r="CYY143" s="1"/>
      <c r="CYZ143" s="1"/>
      <c r="CZA143" s="1"/>
      <c r="CZB143" s="1"/>
      <c r="CZC143" s="1"/>
      <c r="CZD143" s="1"/>
      <c r="CZE143" s="1"/>
      <c r="CZF143" s="1"/>
      <c r="CZG143" s="1"/>
      <c r="CZH143" s="1"/>
      <c r="CZI143" s="1"/>
      <c r="CZJ143" s="1"/>
      <c r="CZK143" s="1"/>
      <c r="CZL143" s="1"/>
      <c r="CZM143" s="1"/>
      <c r="CZN143" s="1"/>
      <c r="CZO143" s="1"/>
      <c r="CZP143" s="1"/>
      <c r="CZQ143" s="1"/>
      <c r="CZR143" s="1"/>
      <c r="CZS143" s="1"/>
      <c r="CZT143" s="1"/>
      <c r="CZU143" s="1"/>
      <c r="CZV143" s="1"/>
      <c r="CZW143" s="1"/>
      <c r="CZX143" s="1"/>
      <c r="CZY143" s="1"/>
      <c r="CZZ143" s="1"/>
      <c r="DAA143" s="1"/>
      <c r="DAB143" s="1"/>
      <c r="DAC143" s="1"/>
      <c r="DAD143" s="1"/>
      <c r="DAE143" s="1"/>
      <c r="DAF143" s="1"/>
      <c r="DAG143" s="1"/>
      <c r="DAH143" s="1"/>
      <c r="DAI143" s="1"/>
      <c r="DAJ143" s="1"/>
      <c r="DAK143" s="1"/>
      <c r="DAL143" s="1"/>
      <c r="DAM143" s="1"/>
      <c r="DAN143" s="1"/>
      <c r="DAO143" s="1"/>
      <c r="DAP143" s="1"/>
      <c r="DAQ143" s="1"/>
      <c r="DAR143" s="1"/>
      <c r="DAS143" s="1"/>
      <c r="DAT143" s="1"/>
      <c r="DAU143" s="1"/>
      <c r="DAV143" s="1"/>
      <c r="DAW143" s="1"/>
      <c r="DAX143" s="1"/>
      <c r="DAY143" s="1"/>
      <c r="DAZ143" s="1"/>
      <c r="DBA143" s="1"/>
      <c r="DBB143" s="1"/>
      <c r="DBC143" s="1"/>
      <c r="DBD143" s="1"/>
      <c r="DBE143" s="1"/>
      <c r="DBF143" s="1"/>
      <c r="DBG143" s="1"/>
      <c r="DBH143" s="1"/>
      <c r="DBI143" s="1"/>
      <c r="DBJ143" s="1"/>
      <c r="DBK143" s="1"/>
      <c r="DBL143" s="1"/>
      <c r="DBM143" s="1"/>
      <c r="DBN143" s="1"/>
      <c r="DBO143" s="1"/>
      <c r="DBP143" s="1"/>
      <c r="DBQ143" s="1"/>
      <c r="DBR143" s="1"/>
      <c r="DBS143" s="1"/>
      <c r="DBT143" s="1"/>
      <c r="DBU143" s="1"/>
      <c r="DBV143" s="1"/>
      <c r="DBW143" s="1"/>
      <c r="DBX143" s="1"/>
      <c r="DBY143" s="1"/>
      <c r="DBZ143" s="1"/>
      <c r="DCA143" s="1"/>
      <c r="DCB143" s="1"/>
      <c r="DCC143" s="1"/>
      <c r="DCD143" s="1"/>
      <c r="DCE143" s="1"/>
      <c r="DCF143" s="1"/>
      <c r="DCG143" s="1"/>
      <c r="DCH143" s="1"/>
      <c r="DCI143" s="1"/>
      <c r="DCJ143" s="1"/>
      <c r="DCK143" s="1"/>
      <c r="DCL143" s="1"/>
      <c r="DCM143" s="1"/>
      <c r="DCN143" s="1"/>
      <c r="DCO143" s="1"/>
      <c r="DCP143" s="1"/>
      <c r="DCQ143" s="1"/>
      <c r="DCR143" s="1"/>
      <c r="DCS143" s="1"/>
      <c r="DCT143" s="1"/>
      <c r="DCU143" s="1"/>
      <c r="DCV143" s="1"/>
      <c r="DCW143" s="1"/>
      <c r="DCX143" s="1"/>
      <c r="DCY143" s="1"/>
      <c r="DCZ143" s="1"/>
      <c r="DDA143" s="1"/>
      <c r="DDB143" s="1"/>
      <c r="DDC143" s="1"/>
      <c r="DDD143" s="1"/>
      <c r="DDE143" s="1"/>
      <c r="DDF143" s="1"/>
      <c r="DDG143" s="1"/>
      <c r="DDH143" s="1"/>
      <c r="DDI143" s="1"/>
      <c r="DDJ143" s="1"/>
      <c r="DDK143" s="1"/>
      <c r="DDL143" s="1"/>
      <c r="DDM143" s="1"/>
      <c r="DDN143" s="1"/>
      <c r="DDO143" s="1"/>
      <c r="DDP143" s="1"/>
      <c r="DDQ143" s="1"/>
      <c r="DDR143" s="1"/>
      <c r="DDS143" s="1"/>
      <c r="DDT143" s="1"/>
      <c r="DDU143" s="1"/>
      <c r="DDV143" s="1"/>
      <c r="DDW143" s="1"/>
      <c r="DDX143" s="1"/>
      <c r="DDY143" s="1"/>
      <c r="DDZ143" s="1"/>
      <c r="DEA143" s="1"/>
      <c r="DEB143" s="1"/>
      <c r="DEC143" s="1"/>
      <c r="DED143" s="1"/>
      <c r="DEE143" s="1"/>
      <c r="DEF143" s="1"/>
      <c r="DEG143" s="1"/>
      <c r="DEH143" s="1"/>
      <c r="DEI143" s="1"/>
      <c r="DEJ143" s="1"/>
      <c r="DEK143" s="1"/>
      <c r="DEL143" s="1"/>
      <c r="DEM143" s="1"/>
      <c r="DEN143" s="1"/>
      <c r="DEO143" s="1"/>
      <c r="DEP143" s="1"/>
      <c r="DEQ143" s="1"/>
      <c r="DER143" s="1"/>
      <c r="DES143" s="1"/>
      <c r="DET143" s="1"/>
      <c r="DEU143" s="1"/>
      <c r="DEV143" s="1"/>
      <c r="DEW143" s="1"/>
      <c r="DEX143" s="1"/>
      <c r="DEY143" s="1"/>
      <c r="DEZ143" s="1"/>
      <c r="DFA143" s="1"/>
      <c r="DFB143" s="1"/>
      <c r="DFC143" s="1"/>
      <c r="DFD143" s="1"/>
      <c r="DFE143" s="1"/>
      <c r="DFF143" s="1"/>
      <c r="DFG143" s="1"/>
      <c r="DFH143" s="1"/>
      <c r="DFI143" s="1"/>
      <c r="DFJ143" s="1"/>
      <c r="DFK143" s="1"/>
      <c r="DFL143" s="1"/>
      <c r="DFM143" s="1"/>
      <c r="DFN143" s="1"/>
      <c r="DFO143" s="1"/>
      <c r="DFP143" s="1"/>
      <c r="DFQ143" s="1"/>
      <c r="DFR143" s="1"/>
      <c r="DFS143" s="1"/>
      <c r="DFT143" s="1"/>
      <c r="DFU143" s="1"/>
      <c r="DFV143" s="1"/>
      <c r="DFW143" s="1"/>
      <c r="DFX143" s="1"/>
      <c r="DFY143" s="1"/>
      <c r="DFZ143" s="1"/>
      <c r="DGA143" s="1"/>
      <c r="DGB143" s="1"/>
      <c r="DGC143" s="1"/>
      <c r="DGD143" s="1"/>
      <c r="DGE143" s="1"/>
      <c r="DGF143" s="1"/>
      <c r="DGG143" s="1"/>
      <c r="DGH143" s="1"/>
      <c r="DGI143" s="1"/>
      <c r="DGJ143" s="1"/>
      <c r="DGK143" s="1"/>
      <c r="DGL143" s="1"/>
      <c r="DGM143" s="1"/>
      <c r="DGN143" s="1"/>
      <c r="DGO143" s="1"/>
      <c r="DGP143" s="1"/>
      <c r="DGQ143" s="1"/>
      <c r="DGR143" s="1"/>
      <c r="DGS143" s="1"/>
      <c r="DGT143" s="1"/>
      <c r="DGU143" s="1"/>
      <c r="DGV143" s="1"/>
      <c r="DGW143" s="1"/>
      <c r="DGX143" s="1"/>
      <c r="DGY143" s="1"/>
      <c r="DGZ143" s="1"/>
      <c r="DHA143" s="1"/>
      <c r="DHB143" s="1"/>
      <c r="DHC143" s="1"/>
      <c r="DHD143" s="1"/>
      <c r="DHE143" s="1"/>
      <c r="DHF143" s="1"/>
      <c r="DHG143" s="1"/>
      <c r="DHH143" s="1"/>
      <c r="DHI143" s="1"/>
      <c r="DHJ143" s="1"/>
      <c r="DHK143" s="1"/>
      <c r="DHL143" s="1"/>
      <c r="DHM143" s="1"/>
      <c r="DHN143" s="1"/>
      <c r="DHO143" s="1"/>
      <c r="DHP143" s="1"/>
      <c r="DHQ143" s="1"/>
      <c r="DHR143" s="1"/>
      <c r="DHS143" s="1"/>
      <c r="DHT143" s="1"/>
      <c r="DHU143" s="1"/>
      <c r="DHV143" s="1"/>
      <c r="DHW143" s="1"/>
      <c r="DHX143" s="1"/>
      <c r="DHY143" s="1"/>
      <c r="DHZ143" s="1"/>
      <c r="DIA143" s="1"/>
      <c r="DIB143" s="1"/>
      <c r="DIC143" s="1"/>
      <c r="DID143" s="1"/>
      <c r="DIE143" s="1"/>
      <c r="DIF143" s="1"/>
      <c r="DIG143" s="1"/>
      <c r="DIH143" s="1"/>
      <c r="DII143" s="1"/>
      <c r="DIJ143" s="1"/>
      <c r="DIK143" s="1"/>
      <c r="DIL143" s="1"/>
      <c r="DIM143" s="1"/>
      <c r="DIN143" s="1"/>
      <c r="DIO143" s="1"/>
      <c r="DIP143" s="1"/>
      <c r="DIQ143" s="1"/>
      <c r="DIR143" s="1"/>
      <c r="DIS143" s="1"/>
      <c r="DIT143" s="1"/>
      <c r="DIU143" s="1"/>
      <c r="DIV143" s="1"/>
      <c r="DIW143" s="1"/>
      <c r="DIX143" s="1"/>
      <c r="DIY143" s="1"/>
      <c r="DIZ143" s="1"/>
      <c r="DJA143" s="1"/>
      <c r="DJB143" s="1"/>
      <c r="DJC143" s="1"/>
      <c r="DJD143" s="1"/>
      <c r="DJE143" s="1"/>
      <c r="DJF143" s="1"/>
      <c r="DJG143" s="1"/>
      <c r="DJH143" s="1"/>
      <c r="DJI143" s="1"/>
      <c r="DJJ143" s="1"/>
      <c r="DJK143" s="1"/>
      <c r="DJL143" s="1"/>
      <c r="DJM143" s="1"/>
      <c r="DJN143" s="1"/>
      <c r="DJO143" s="1"/>
      <c r="DJP143" s="1"/>
      <c r="DJQ143" s="1"/>
      <c r="DJR143" s="1"/>
      <c r="DJS143" s="1"/>
      <c r="DJT143" s="1"/>
      <c r="DJU143" s="1"/>
      <c r="DJV143" s="1"/>
      <c r="DJW143" s="1"/>
      <c r="DJX143" s="1"/>
      <c r="DJY143" s="1"/>
      <c r="DJZ143" s="1"/>
      <c r="DKA143" s="1"/>
      <c r="DKB143" s="1"/>
      <c r="DKC143" s="1"/>
      <c r="DKD143" s="1"/>
      <c r="DKE143" s="1"/>
      <c r="DKF143" s="1"/>
      <c r="DKG143" s="1"/>
      <c r="DKH143" s="1"/>
      <c r="DKI143" s="1"/>
      <c r="DKJ143" s="1"/>
      <c r="DKK143" s="1"/>
      <c r="DKL143" s="1"/>
      <c r="DKM143" s="1"/>
      <c r="DKN143" s="1"/>
      <c r="DKO143" s="1"/>
      <c r="DKP143" s="1"/>
      <c r="DKQ143" s="1"/>
      <c r="DKR143" s="1"/>
      <c r="DKS143" s="1"/>
      <c r="DKT143" s="1"/>
      <c r="DKU143" s="1"/>
      <c r="DKV143" s="1"/>
      <c r="DKW143" s="1"/>
      <c r="DKX143" s="1"/>
      <c r="DKY143" s="1"/>
      <c r="DKZ143" s="1"/>
      <c r="DLA143" s="1"/>
      <c r="DLB143" s="1"/>
      <c r="DLC143" s="1"/>
      <c r="DLD143" s="1"/>
      <c r="DLE143" s="1"/>
      <c r="DLF143" s="1"/>
      <c r="DLG143" s="1"/>
      <c r="DLH143" s="1"/>
      <c r="DLI143" s="1"/>
      <c r="DLJ143" s="1"/>
      <c r="DLK143" s="1"/>
      <c r="DLL143" s="1"/>
      <c r="DLM143" s="1"/>
      <c r="DLN143" s="1"/>
      <c r="DLO143" s="1"/>
      <c r="DLP143" s="1"/>
      <c r="DLQ143" s="1"/>
      <c r="DLR143" s="1"/>
      <c r="DLS143" s="1"/>
      <c r="DLT143" s="1"/>
      <c r="DLU143" s="1"/>
      <c r="DLV143" s="1"/>
      <c r="DLW143" s="1"/>
      <c r="DLX143" s="1"/>
      <c r="DLY143" s="1"/>
      <c r="DLZ143" s="1"/>
      <c r="DMA143" s="1"/>
      <c r="DMB143" s="1"/>
      <c r="DMC143" s="1"/>
      <c r="DMD143" s="1"/>
      <c r="DME143" s="1"/>
      <c r="DMF143" s="1"/>
      <c r="DMG143" s="1"/>
      <c r="DMH143" s="1"/>
      <c r="DMI143" s="1"/>
      <c r="DMJ143" s="1"/>
      <c r="DMK143" s="1"/>
      <c r="DML143" s="1"/>
      <c r="DMM143" s="1"/>
      <c r="DMN143" s="1"/>
      <c r="DMO143" s="1"/>
      <c r="DMP143" s="1"/>
      <c r="DMQ143" s="1"/>
      <c r="DMR143" s="1"/>
      <c r="DMS143" s="1"/>
      <c r="DMT143" s="1"/>
      <c r="DMU143" s="1"/>
      <c r="DMV143" s="1"/>
      <c r="DMW143" s="1"/>
      <c r="DMX143" s="1"/>
      <c r="DMY143" s="1"/>
      <c r="DMZ143" s="1"/>
      <c r="DNA143" s="1"/>
      <c r="DNB143" s="1"/>
      <c r="DNC143" s="1"/>
      <c r="DND143" s="1"/>
      <c r="DNE143" s="1"/>
      <c r="DNF143" s="1"/>
      <c r="DNG143" s="1"/>
      <c r="DNH143" s="1"/>
      <c r="DNI143" s="1"/>
      <c r="DNJ143" s="1"/>
      <c r="DNK143" s="1"/>
      <c r="DNL143" s="1"/>
      <c r="DNM143" s="1"/>
      <c r="DNN143" s="1"/>
      <c r="DNO143" s="1"/>
      <c r="DNP143" s="1"/>
      <c r="DNQ143" s="1"/>
      <c r="DNR143" s="1"/>
      <c r="DNS143" s="1"/>
      <c r="DNT143" s="1"/>
      <c r="DNU143" s="1"/>
      <c r="DNV143" s="1"/>
      <c r="DNW143" s="1"/>
      <c r="DNX143" s="1"/>
      <c r="DNY143" s="1"/>
      <c r="DNZ143" s="1"/>
      <c r="DOA143" s="1"/>
      <c r="DOB143" s="1"/>
      <c r="DOC143" s="1"/>
      <c r="DOD143" s="1"/>
      <c r="DOE143" s="1"/>
      <c r="DOF143" s="1"/>
      <c r="DOG143" s="1"/>
      <c r="DOH143" s="1"/>
      <c r="DOI143" s="1"/>
      <c r="DOJ143" s="1"/>
      <c r="DOK143" s="1"/>
      <c r="DOL143" s="1"/>
      <c r="DOM143" s="1"/>
      <c r="DON143" s="1"/>
      <c r="DOO143" s="1"/>
      <c r="DOP143" s="1"/>
      <c r="DOQ143" s="1"/>
      <c r="DOR143" s="1"/>
      <c r="DOS143" s="1"/>
      <c r="DOT143" s="1"/>
      <c r="DOU143" s="1"/>
      <c r="DOV143" s="1"/>
      <c r="DOW143" s="1"/>
      <c r="DOX143" s="1"/>
      <c r="DOY143" s="1"/>
      <c r="DOZ143" s="1"/>
      <c r="DPA143" s="1"/>
      <c r="DPB143" s="1"/>
      <c r="DPC143" s="1"/>
      <c r="DPD143" s="1"/>
      <c r="DPE143" s="1"/>
      <c r="DPF143" s="1"/>
      <c r="DPG143" s="1"/>
      <c r="DPH143" s="1"/>
      <c r="DPI143" s="1"/>
      <c r="DPJ143" s="1"/>
      <c r="DPK143" s="1"/>
      <c r="DPL143" s="1"/>
      <c r="DPM143" s="1"/>
      <c r="DPN143" s="1"/>
      <c r="DPO143" s="1"/>
      <c r="DPP143" s="1"/>
      <c r="DPQ143" s="1"/>
      <c r="DPR143" s="1"/>
      <c r="DPS143" s="1"/>
      <c r="DPT143" s="1"/>
      <c r="DPU143" s="1"/>
      <c r="DPV143" s="1"/>
      <c r="DPW143" s="1"/>
      <c r="DPX143" s="1"/>
      <c r="DPY143" s="1"/>
      <c r="DPZ143" s="1"/>
      <c r="DQA143" s="1"/>
      <c r="DQB143" s="1"/>
      <c r="DQC143" s="1"/>
      <c r="DQD143" s="1"/>
      <c r="DQE143" s="1"/>
      <c r="DQF143" s="1"/>
      <c r="DQG143" s="1"/>
      <c r="DQH143" s="1"/>
      <c r="DQI143" s="1"/>
      <c r="DQJ143" s="1"/>
      <c r="DQK143" s="1"/>
      <c r="DQL143" s="1"/>
      <c r="DQM143" s="1"/>
      <c r="DQN143" s="1"/>
      <c r="DQO143" s="1"/>
      <c r="DQP143" s="1"/>
      <c r="DQQ143" s="1"/>
      <c r="DQR143" s="1"/>
      <c r="DQS143" s="1"/>
      <c r="DQT143" s="1"/>
      <c r="DQU143" s="1"/>
      <c r="DQV143" s="1"/>
      <c r="DQW143" s="1"/>
      <c r="DQX143" s="1"/>
      <c r="DQY143" s="1"/>
      <c r="DQZ143" s="1"/>
      <c r="DRA143" s="1"/>
      <c r="DRB143" s="1"/>
      <c r="DRC143" s="1"/>
      <c r="DRD143" s="1"/>
      <c r="DRE143" s="1"/>
      <c r="DRF143" s="1"/>
      <c r="DRG143" s="1"/>
      <c r="DRH143" s="1"/>
      <c r="DRI143" s="1"/>
      <c r="DRJ143" s="1"/>
      <c r="DRK143" s="1"/>
      <c r="DRL143" s="1"/>
      <c r="DRM143" s="1"/>
      <c r="DRN143" s="1"/>
      <c r="DRO143" s="1"/>
      <c r="DRP143" s="1"/>
      <c r="DRQ143" s="1"/>
      <c r="DRR143" s="1"/>
      <c r="DRS143" s="1"/>
      <c r="DRT143" s="1"/>
      <c r="DRU143" s="1"/>
      <c r="DRV143" s="1"/>
      <c r="DRW143" s="1"/>
      <c r="DRX143" s="1"/>
      <c r="DRY143" s="1"/>
      <c r="DRZ143" s="1"/>
      <c r="DSA143" s="1"/>
      <c r="DSB143" s="1"/>
      <c r="DSC143" s="1"/>
      <c r="DSD143" s="1"/>
      <c r="DSE143" s="1"/>
      <c r="DSF143" s="1"/>
      <c r="DSG143" s="1"/>
      <c r="DSH143" s="1"/>
      <c r="DSI143" s="1"/>
      <c r="DSJ143" s="1"/>
      <c r="DSK143" s="1"/>
      <c r="DSL143" s="1"/>
      <c r="DSM143" s="1"/>
      <c r="DSN143" s="1"/>
      <c r="DSO143" s="1"/>
      <c r="DSP143" s="1"/>
      <c r="DSQ143" s="1"/>
      <c r="DSR143" s="1"/>
      <c r="DSS143" s="1"/>
      <c r="DST143" s="1"/>
      <c r="DSU143" s="1"/>
      <c r="DSV143" s="1"/>
      <c r="DSW143" s="1"/>
      <c r="DSX143" s="1"/>
      <c r="DSY143" s="1"/>
      <c r="DSZ143" s="1"/>
      <c r="DTA143" s="1"/>
      <c r="DTB143" s="1"/>
      <c r="DTC143" s="1"/>
      <c r="DTD143" s="1"/>
      <c r="DTE143" s="1"/>
      <c r="DTF143" s="1"/>
      <c r="DTG143" s="1"/>
      <c r="DTH143" s="1"/>
      <c r="DTI143" s="1"/>
      <c r="DTJ143" s="1"/>
      <c r="DTK143" s="1"/>
      <c r="DTL143" s="1"/>
      <c r="DTM143" s="1"/>
      <c r="DTN143" s="1"/>
      <c r="DTO143" s="1"/>
      <c r="DTP143" s="1"/>
      <c r="DTQ143" s="1"/>
      <c r="DTR143" s="1"/>
      <c r="DTS143" s="1"/>
      <c r="DTT143" s="1"/>
      <c r="DTU143" s="1"/>
      <c r="DTV143" s="1"/>
      <c r="DTW143" s="1"/>
      <c r="DTX143" s="1"/>
      <c r="DTY143" s="1"/>
      <c r="DTZ143" s="1"/>
      <c r="DUA143" s="1"/>
      <c r="DUB143" s="1"/>
      <c r="DUC143" s="1"/>
      <c r="DUD143" s="1"/>
      <c r="DUE143" s="1"/>
      <c r="DUF143" s="1"/>
      <c r="DUG143" s="1"/>
      <c r="DUH143" s="1"/>
      <c r="DUI143" s="1"/>
      <c r="DUJ143" s="1"/>
      <c r="DUK143" s="1"/>
      <c r="DUL143" s="1"/>
      <c r="DUM143" s="1"/>
      <c r="DUN143" s="1"/>
      <c r="DUO143" s="1"/>
      <c r="DUP143" s="1"/>
      <c r="DUQ143" s="1"/>
      <c r="DUR143" s="1"/>
      <c r="DUS143" s="1"/>
      <c r="DUT143" s="1"/>
      <c r="DUU143" s="1"/>
      <c r="DUV143" s="1"/>
      <c r="DUW143" s="1"/>
      <c r="DUX143" s="1"/>
      <c r="DUY143" s="1"/>
      <c r="DUZ143" s="1"/>
      <c r="DVA143" s="1"/>
      <c r="DVB143" s="1"/>
      <c r="DVC143" s="1"/>
      <c r="DVD143" s="1"/>
      <c r="DVE143" s="1"/>
      <c r="DVF143" s="1"/>
      <c r="DVG143" s="1"/>
      <c r="DVH143" s="1"/>
      <c r="DVI143" s="1"/>
      <c r="DVJ143" s="1"/>
      <c r="DVK143" s="1"/>
      <c r="DVL143" s="1"/>
      <c r="DVM143" s="1"/>
      <c r="DVN143" s="1"/>
      <c r="DVO143" s="1"/>
      <c r="DVP143" s="1"/>
      <c r="DVQ143" s="1"/>
      <c r="DVR143" s="1"/>
      <c r="DVS143" s="1"/>
      <c r="DVT143" s="1"/>
      <c r="DVU143" s="1"/>
      <c r="DVV143" s="1"/>
      <c r="DVW143" s="1"/>
      <c r="DVX143" s="1"/>
      <c r="DVY143" s="1"/>
      <c r="DVZ143" s="1"/>
      <c r="DWA143" s="1"/>
      <c r="DWB143" s="1"/>
      <c r="DWC143" s="1"/>
      <c r="DWD143" s="1"/>
      <c r="DWE143" s="1"/>
      <c r="DWF143" s="1"/>
      <c r="DWG143" s="1"/>
      <c r="DWH143" s="1"/>
      <c r="DWI143" s="1"/>
      <c r="DWJ143" s="1"/>
      <c r="DWK143" s="1"/>
      <c r="DWL143" s="1"/>
      <c r="DWM143" s="1"/>
      <c r="DWN143" s="1"/>
      <c r="DWO143" s="1"/>
      <c r="DWP143" s="1"/>
      <c r="DWQ143" s="1"/>
      <c r="DWR143" s="1"/>
      <c r="DWS143" s="1"/>
      <c r="DWT143" s="1"/>
      <c r="DWU143" s="1"/>
      <c r="DWV143" s="1"/>
      <c r="DWW143" s="1"/>
      <c r="DWX143" s="1"/>
      <c r="DWY143" s="1"/>
      <c r="DWZ143" s="1"/>
      <c r="DXA143" s="1"/>
      <c r="DXB143" s="1"/>
      <c r="DXC143" s="1"/>
      <c r="DXD143" s="1"/>
      <c r="DXE143" s="1"/>
      <c r="DXF143" s="1"/>
      <c r="DXG143" s="1"/>
      <c r="DXH143" s="1"/>
      <c r="DXI143" s="1"/>
      <c r="DXJ143" s="1"/>
      <c r="DXK143" s="1"/>
      <c r="DXL143" s="1"/>
      <c r="DXM143" s="1"/>
      <c r="DXN143" s="1"/>
      <c r="DXO143" s="1"/>
      <c r="DXP143" s="1"/>
      <c r="DXQ143" s="1"/>
      <c r="DXR143" s="1"/>
      <c r="DXS143" s="1"/>
      <c r="DXT143" s="1"/>
      <c r="DXU143" s="1"/>
      <c r="DXV143" s="1"/>
      <c r="DXW143" s="1"/>
      <c r="DXX143" s="1"/>
      <c r="DXY143" s="1"/>
      <c r="DXZ143" s="1"/>
      <c r="DYA143" s="1"/>
      <c r="DYB143" s="1"/>
      <c r="DYC143" s="1"/>
      <c r="DYD143" s="1"/>
      <c r="DYE143" s="1"/>
      <c r="DYF143" s="1"/>
      <c r="DYG143" s="1"/>
      <c r="DYH143" s="1"/>
      <c r="DYI143" s="1"/>
      <c r="DYJ143" s="1"/>
      <c r="DYK143" s="1"/>
      <c r="DYL143" s="1"/>
      <c r="DYM143" s="1"/>
      <c r="DYN143" s="1"/>
      <c r="DYO143" s="1"/>
      <c r="DYP143" s="1"/>
      <c r="DYQ143" s="1"/>
      <c r="DYR143" s="1"/>
      <c r="DYS143" s="1"/>
      <c r="DYT143" s="1"/>
      <c r="DYU143" s="1"/>
      <c r="DYV143" s="1"/>
      <c r="DYW143" s="1"/>
      <c r="DYX143" s="1"/>
      <c r="DYY143" s="1"/>
      <c r="DYZ143" s="1"/>
      <c r="DZA143" s="1"/>
      <c r="DZB143" s="1"/>
      <c r="DZC143" s="1"/>
      <c r="DZD143" s="1"/>
      <c r="DZE143" s="1"/>
      <c r="DZF143" s="1"/>
      <c r="DZG143" s="1"/>
      <c r="DZH143" s="1"/>
      <c r="DZI143" s="1"/>
      <c r="DZJ143" s="1"/>
      <c r="DZK143" s="1"/>
      <c r="DZL143" s="1"/>
      <c r="DZM143" s="1"/>
      <c r="DZN143" s="1"/>
      <c r="DZO143" s="1"/>
      <c r="DZP143" s="1"/>
      <c r="DZQ143" s="1"/>
      <c r="DZR143" s="1"/>
      <c r="DZS143" s="1"/>
      <c r="DZT143" s="1"/>
      <c r="DZU143" s="1"/>
      <c r="DZV143" s="1"/>
      <c r="DZW143" s="1"/>
      <c r="DZX143" s="1"/>
      <c r="DZY143" s="1"/>
      <c r="DZZ143" s="1"/>
      <c r="EAA143" s="1"/>
      <c r="EAB143" s="1"/>
      <c r="EAC143" s="1"/>
      <c r="EAD143" s="1"/>
      <c r="EAE143" s="1"/>
      <c r="EAF143" s="1"/>
      <c r="EAG143" s="1"/>
      <c r="EAH143" s="1"/>
      <c r="EAI143" s="1"/>
      <c r="EAJ143" s="1"/>
      <c r="EAK143" s="1"/>
      <c r="EAL143" s="1"/>
      <c r="EAM143" s="1"/>
      <c r="EAN143" s="1"/>
      <c r="EAO143" s="1"/>
      <c r="EAP143" s="1"/>
      <c r="EAQ143" s="1"/>
      <c r="EAR143" s="1"/>
      <c r="EAS143" s="1"/>
      <c r="EAT143" s="1"/>
      <c r="EAU143" s="1"/>
      <c r="EAV143" s="1"/>
      <c r="EAW143" s="1"/>
      <c r="EAX143" s="1"/>
      <c r="EAY143" s="1"/>
      <c r="EAZ143" s="1"/>
      <c r="EBA143" s="1"/>
      <c r="EBB143" s="1"/>
      <c r="EBC143" s="1"/>
      <c r="EBD143" s="1"/>
      <c r="EBE143" s="1"/>
      <c r="EBF143" s="1"/>
      <c r="EBG143" s="1"/>
      <c r="EBH143" s="1"/>
      <c r="EBI143" s="1"/>
      <c r="EBJ143" s="1"/>
      <c r="EBK143" s="1"/>
      <c r="EBL143" s="1"/>
      <c r="EBM143" s="1"/>
      <c r="EBN143" s="1"/>
      <c r="EBO143" s="1"/>
      <c r="EBP143" s="1"/>
      <c r="EBQ143" s="1"/>
      <c r="EBR143" s="1"/>
      <c r="EBS143" s="1"/>
      <c r="EBT143" s="1"/>
      <c r="EBU143" s="1"/>
      <c r="EBV143" s="1"/>
      <c r="EBW143" s="1"/>
      <c r="EBX143" s="1"/>
      <c r="EBY143" s="1"/>
      <c r="EBZ143" s="1"/>
      <c r="ECA143" s="1"/>
      <c r="ECB143" s="1"/>
      <c r="ECC143" s="1"/>
      <c r="ECD143" s="1"/>
      <c r="ECE143" s="1"/>
      <c r="ECF143" s="1"/>
      <c r="ECG143" s="1"/>
      <c r="ECH143" s="1"/>
      <c r="ECI143" s="1"/>
      <c r="ECJ143" s="1"/>
      <c r="ECK143" s="1"/>
      <c r="ECL143" s="1"/>
      <c r="ECM143" s="1"/>
      <c r="ECN143" s="1"/>
      <c r="ECO143" s="1"/>
      <c r="ECP143" s="1"/>
      <c r="ECQ143" s="1"/>
      <c r="ECR143" s="1"/>
      <c r="ECS143" s="1"/>
      <c r="ECT143" s="1"/>
      <c r="ECU143" s="1"/>
      <c r="ECV143" s="1"/>
      <c r="ECW143" s="1"/>
      <c r="ECX143" s="1"/>
      <c r="ECY143" s="1"/>
      <c r="ECZ143" s="1"/>
      <c r="EDA143" s="1"/>
      <c r="EDB143" s="1"/>
      <c r="EDC143" s="1"/>
      <c r="EDD143" s="1"/>
      <c r="EDE143" s="1"/>
      <c r="EDF143" s="1"/>
      <c r="EDG143" s="1"/>
      <c r="EDH143" s="1"/>
      <c r="EDI143" s="1"/>
      <c r="EDJ143" s="1"/>
      <c r="EDK143" s="1"/>
      <c r="EDL143" s="1"/>
      <c r="EDM143" s="1"/>
      <c r="EDN143" s="1"/>
      <c r="EDO143" s="1"/>
      <c r="EDP143" s="1"/>
      <c r="EDQ143" s="1"/>
      <c r="EDR143" s="1"/>
      <c r="EDS143" s="1"/>
      <c r="EDT143" s="1"/>
      <c r="EDU143" s="1"/>
      <c r="EDV143" s="1"/>
      <c r="EDW143" s="1"/>
      <c r="EDX143" s="1"/>
      <c r="EDY143" s="1"/>
      <c r="EDZ143" s="1"/>
      <c r="EEA143" s="1"/>
      <c r="EEB143" s="1"/>
      <c r="EEC143" s="1"/>
      <c r="EED143" s="1"/>
      <c r="EEE143" s="1"/>
      <c r="EEF143" s="1"/>
      <c r="EEG143" s="1"/>
      <c r="EEH143" s="1"/>
      <c r="EEI143" s="1"/>
      <c r="EEJ143" s="1"/>
      <c r="EEK143" s="1"/>
      <c r="EEL143" s="1"/>
      <c r="EEM143" s="1"/>
      <c r="EEN143" s="1"/>
      <c r="EEO143" s="1"/>
      <c r="EEP143" s="1"/>
      <c r="EEQ143" s="1"/>
      <c r="EER143" s="1"/>
      <c r="EES143" s="1"/>
      <c r="EET143" s="1"/>
      <c r="EEU143" s="1"/>
      <c r="EEV143" s="1"/>
      <c r="EEW143" s="1"/>
      <c r="EEX143" s="1"/>
      <c r="EEY143" s="1"/>
      <c r="EEZ143" s="1"/>
      <c r="EFA143" s="1"/>
      <c r="EFB143" s="1"/>
      <c r="EFC143" s="1"/>
      <c r="EFD143" s="1"/>
      <c r="EFE143" s="1"/>
      <c r="EFF143" s="1"/>
      <c r="EFG143" s="1"/>
      <c r="EFH143" s="1"/>
      <c r="EFI143" s="1"/>
      <c r="EFJ143" s="1"/>
      <c r="EFK143" s="1"/>
      <c r="EFL143" s="1"/>
      <c r="EFM143" s="1"/>
      <c r="EFN143" s="1"/>
      <c r="EFO143" s="1"/>
      <c r="EFP143" s="1"/>
      <c r="EFQ143" s="1"/>
      <c r="EFR143" s="1"/>
      <c r="EFS143" s="1"/>
      <c r="EFT143" s="1"/>
      <c r="EFU143" s="1"/>
      <c r="EFV143" s="1"/>
      <c r="EFW143" s="1"/>
      <c r="EFX143" s="1"/>
      <c r="EFY143" s="1"/>
      <c r="EFZ143" s="1"/>
      <c r="EGA143" s="1"/>
      <c r="EGB143" s="1"/>
      <c r="EGC143" s="1"/>
      <c r="EGD143" s="1"/>
      <c r="EGE143" s="1"/>
      <c r="EGF143" s="1"/>
      <c r="EGG143" s="1"/>
      <c r="EGH143" s="1"/>
      <c r="EGI143" s="1"/>
      <c r="EGJ143" s="1"/>
      <c r="EGK143" s="1"/>
      <c r="EGL143" s="1"/>
      <c r="EGM143" s="1"/>
      <c r="EGN143" s="1"/>
      <c r="EGO143" s="1"/>
      <c r="EGP143" s="1"/>
      <c r="EGQ143" s="1"/>
      <c r="EGR143" s="1"/>
      <c r="EGS143" s="1"/>
      <c r="EGT143" s="1"/>
      <c r="EGU143" s="1"/>
      <c r="EGV143" s="1"/>
      <c r="EGW143" s="1"/>
      <c r="EGX143" s="1"/>
      <c r="EGY143" s="1"/>
      <c r="EGZ143" s="1"/>
      <c r="EHA143" s="1"/>
      <c r="EHB143" s="1"/>
      <c r="EHC143" s="1"/>
      <c r="EHD143" s="1"/>
      <c r="EHE143" s="1"/>
      <c r="EHF143" s="1"/>
      <c r="EHG143" s="1"/>
      <c r="EHH143" s="1"/>
      <c r="EHI143" s="1"/>
      <c r="EHJ143" s="1"/>
      <c r="EHK143" s="1"/>
      <c r="EHL143" s="1"/>
      <c r="EHM143" s="1"/>
      <c r="EHN143" s="1"/>
      <c r="EHO143" s="1"/>
      <c r="EHP143" s="1"/>
      <c r="EHQ143" s="1"/>
      <c r="EHR143" s="1"/>
      <c r="EHS143" s="1"/>
      <c r="EHT143" s="1"/>
      <c r="EHU143" s="1"/>
      <c r="EHV143" s="1"/>
      <c r="EHW143" s="1"/>
      <c r="EHX143" s="1"/>
      <c r="EHY143" s="1"/>
      <c r="EHZ143" s="1"/>
      <c r="EIA143" s="1"/>
      <c r="EIB143" s="1"/>
      <c r="EIC143" s="1"/>
      <c r="EID143" s="1"/>
      <c r="EIE143" s="1"/>
      <c r="EIF143" s="1"/>
      <c r="EIG143" s="1"/>
      <c r="EIH143" s="1"/>
      <c r="EII143" s="1"/>
      <c r="EIJ143" s="1"/>
      <c r="EIK143" s="1"/>
      <c r="EIL143" s="1"/>
      <c r="EIM143" s="1"/>
      <c r="EIN143" s="1"/>
      <c r="EIO143" s="1"/>
      <c r="EIP143" s="1"/>
      <c r="EIQ143" s="1"/>
      <c r="EIR143" s="1"/>
      <c r="EIS143" s="1"/>
      <c r="EIT143" s="1"/>
      <c r="EIU143" s="1"/>
      <c r="EIV143" s="1"/>
      <c r="EIW143" s="1"/>
      <c r="EIX143" s="1"/>
      <c r="EIY143" s="1"/>
      <c r="EIZ143" s="1"/>
      <c r="EJA143" s="1"/>
      <c r="EJB143" s="1"/>
      <c r="EJC143" s="1"/>
      <c r="EJD143" s="1"/>
      <c r="EJE143" s="1"/>
      <c r="EJF143" s="1"/>
      <c r="EJG143" s="1"/>
      <c r="EJH143" s="1"/>
      <c r="EJI143" s="1"/>
      <c r="EJJ143" s="1"/>
      <c r="EJK143" s="1"/>
      <c r="EJL143" s="1"/>
      <c r="EJM143" s="1"/>
      <c r="EJN143" s="1"/>
      <c r="EJO143" s="1"/>
      <c r="EJP143" s="1"/>
      <c r="EJQ143" s="1"/>
      <c r="EJR143" s="1"/>
      <c r="EJS143" s="1"/>
      <c r="EJT143" s="1"/>
      <c r="EJU143" s="1"/>
      <c r="EJV143" s="1"/>
      <c r="EJW143" s="1"/>
      <c r="EJX143" s="1"/>
      <c r="EJY143" s="1"/>
      <c r="EJZ143" s="1"/>
      <c r="EKA143" s="1"/>
      <c r="EKB143" s="1"/>
      <c r="EKC143" s="1"/>
      <c r="EKD143" s="1"/>
      <c r="EKE143" s="1"/>
      <c r="EKF143" s="1"/>
      <c r="EKG143" s="1"/>
      <c r="EKH143" s="1"/>
      <c r="EKI143" s="1"/>
      <c r="EKJ143" s="1"/>
      <c r="EKK143" s="1"/>
      <c r="EKL143" s="1"/>
      <c r="EKM143" s="1"/>
      <c r="EKN143" s="1"/>
      <c r="EKO143" s="1"/>
      <c r="EKP143" s="1"/>
      <c r="EKQ143" s="1"/>
      <c r="EKR143" s="1"/>
      <c r="EKS143" s="1"/>
      <c r="EKT143" s="1"/>
      <c r="EKU143" s="1"/>
      <c r="EKV143" s="1"/>
      <c r="EKW143" s="1"/>
      <c r="EKX143" s="1"/>
      <c r="EKY143" s="1"/>
      <c r="EKZ143" s="1"/>
      <c r="ELA143" s="1"/>
      <c r="ELB143" s="1"/>
      <c r="ELC143" s="1"/>
      <c r="ELD143" s="1"/>
      <c r="ELE143" s="1"/>
      <c r="ELF143" s="1"/>
      <c r="ELG143" s="1"/>
      <c r="ELH143" s="1"/>
      <c r="ELI143" s="1"/>
      <c r="ELJ143" s="1"/>
      <c r="ELK143" s="1"/>
      <c r="ELL143" s="1"/>
      <c r="ELM143" s="1"/>
      <c r="ELN143" s="1"/>
      <c r="ELO143" s="1"/>
      <c r="ELP143" s="1"/>
      <c r="ELQ143" s="1"/>
      <c r="ELR143" s="1"/>
      <c r="ELS143" s="1"/>
      <c r="ELT143" s="1"/>
      <c r="ELU143" s="1"/>
      <c r="ELV143" s="1"/>
      <c r="ELW143" s="1"/>
      <c r="ELX143" s="1"/>
      <c r="ELY143" s="1"/>
      <c r="ELZ143" s="1"/>
      <c r="EMA143" s="1"/>
      <c r="EMB143" s="1"/>
      <c r="EMC143" s="1"/>
      <c r="EMD143" s="1"/>
      <c r="EME143" s="1"/>
      <c r="EMF143" s="1"/>
      <c r="EMG143" s="1"/>
      <c r="EMH143" s="1"/>
      <c r="EMI143" s="1"/>
      <c r="EMJ143" s="1"/>
      <c r="EMK143" s="1"/>
      <c r="EML143" s="1"/>
      <c r="EMM143" s="1"/>
      <c r="EMN143" s="1"/>
      <c r="EMO143" s="1"/>
      <c r="EMP143" s="1"/>
      <c r="EMQ143" s="1"/>
      <c r="EMR143" s="1"/>
      <c r="EMS143" s="1"/>
      <c r="EMT143" s="1"/>
      <c r="EMU143" s="1"/>
      <c r="EMV143" s="1"/>
      <c r="EMW143" s="1"/>
      <c r="EMX143" s="1"/>
      <c r="EMY143" s="1"/>
      <c r="EMZ143" s="1"/>
      <c r="ENA143" s="1"/>
      <c r="ENB143" s="1"/>
      <c r="ENC143" s="1"/>
      <c r="END143" s="1"/>
      <c r="ENE143" s="1"/>
      <c r="ENF143" s="1"/>
      <c r="ENG143" s="1"/>
      <c r="ENH143" s="1"/>
      <c r="ENI143" s="1"/>
      <c r="ENJ143" s="1"/>
      <c r="ENK143" s="1"/>
      <c r="ENL143" s="1"/>
      <c r="ENM143" s="1"/>
      <c r="ENN143" s="1"/>
      <c r="ENO143" s="1"/>
      <c r="ENP143" s="1"/>
      <c r="ENQ143" s="1"/>
      <c r="ENR143" s="1"/>
      <c r="ENS143" s="1"/>
      <c r="ENT143" s="1"/>
      <c r="ENU143" s="1"/>
      <c r="ENV143" s="1"/>
      <c r="ENW143" s="1"/>
      <c r="ENX143" s="1"/>
      <c r="ENY143" s="1"/>
      <c r="ENZ143" s="1"/>
      <c r="EOA143" s="1"/>
      <c r="EOB143" s="1"/>
      <c r="EOC143" s="1"/>
      <c r="EOD143" s="1"/>
      <c r="EOE143" s="1"/>
      <c r="EOF143" s="1"/>
      <c r="EOG143" s="1"/>
      <c r="EOH143" s="1"/>
      <c r="EOI143" s="1"/>
      <c r="EOJ143" s="1"/>
      <c r="EOK143" s="1"/>
      <c r="EOL143" s="1"/>
      <c r="EOM143" s="1"/>
      <c r="EON143" s="1"/>
      <c r="EOO143" s="1"/>
      <c r="EOP143" s="1"/>
      <c r="EOQ143" s="1"/>
      <c r="EOR143" s="1"/>
      <c r="EOS143" s="1"/>
      <c r="EOT143" s="1"/>
      <c r="EOU143" s="1"/>
      <c r="EOV143" s="1"/>
      <c r="EOW143" s="1"/>
      <c r="EOX143" s="1"/>
      <c r="EOY143" s="1"/>
      <c r="EOZ143" s="1"/>
      <c r="EPA143" s="1"/>
      <c r="EPB143" s="1"/>
      <c r="EPC143" s="1"/>
      <c r="EPD143" s="1"/>
      <c r="EPE143" s="1"/>
      <c r="EPF143" s="1"/>
      <c r="EPG143" s="1"/>
      <c r="EPH143" s="1"/>
      <c r="EPI143" s="1"/>
      <c r="EPJ143" s="1"/>
      <c r="EPK143" s="1"/>
      <c r="EPL143" s="1"/>
      <c r="EPM143" s="1"/>
      <c r="EPN143" s="1"/>
      <c r="EPO143" s="1"/>
      <c r="EPP143" s="1"/>
      <c r="EPQ143" s="1"/>
      <c r="EPR143" s="1"/>
      <c r="EPS143" s="1"/>
      <c r="EPT143" s="1"/>
      <c r="EPU143" s="1"/>
      <c r="EPV143" s="1"/>
      <c r="EPW143" s="1"/>
      <c r="EPX143" s="1"/>
      <c r="EPY143" s="1"/>
      <c r="EPZ143" s="1"/>
      <c r="EQA143" s="1"/>
      <c r="EQB143" s="1"/>
      <c r="EQC143" s="1"/>
      <c r="EQD143" s="1"/>
      <c r="EQE143" s="1"/>
      <c r="EQF143" s="1"/>
      <c r="EQG143" s="1"/>
      <c r="EQH143" s="1"/>
      <c r="EQI143" s="1"/>
      <c r="EQJ143" s="1"/>
      <c r="EQK143" s="1"/>
      <c r="EQL143" s="1"/>
      <c r="EQM143" s="1"/>
      <c r="EQN143" s="1"/>
      <c r="EQO143" s="1"/>
      <c r="EQP143" s="1"/>
      <c r="EQQ143" s="1"/>
      <c r="EQR143" s="1"/>
      <c r="EQS143" s="1"/>
      <c r="EQT143" s="1"/>
      <c r="EQU143" s="1"/>
      <c r="EQV143" s="1"/>
      <c r="EQW143" s="1"/>
      <c r="EQX143" s="1"/>
      <c r="EQY143" s="1"/>
      <c r="EQZ143" s="1"/>
      <c r="ERA143" s="1"/>
      <c r="ERB143" s="1"/>
      <c r="ERC143" s="1"/>
      <c r="ERD143" s="1"/>
      <c r="ERE143" s="1"/>
      <c r="ERF143" s="1"/>
      <c r="ERG143" s="1"/>
      <c r="ERH143" s="1"/>
      <c r="ERI143" s="1"/>
      <c r="ERJ143" s="1"/>
      <c r="ERK143" s="1"/>
      <c r="ERL143" s="1"/>
      <c r="ERM143" s="1"/>
      <c r="ERN143" s="1"/>
      <c r="ERO143" s="1"/>
      <c r="ERP143" s="1"/>
      <c r="ERQ143" s="1"/>
      <c r="ERR143" s="1"/>
      <c r="ERS143" s="1"/>
      <c r="ERT143" s="1"/>
      <c r="ERU143" s="1"/>
      <c r="ERV143" s="1"/>
      <c r="ERW143" s="1"/>
      <c r="ERX143" s="1"/>
      <c r="ERY143" s="1"/>
      <c r="ERZ143" s="1"/>
      <c r="ESA143" s="1"/>
      <c r="ESB143" s="1"/>
      <c r="ESC143" s="1"/>
      <c r="ESD143" s="1"/>
      <c r="ESE143" s="1"/>
      <c r="ESF143" s="1"/>
      <c r="ESG143" s="1"/>
      <c r="ESH143" s="1"/>
      <c r="ESI143" s="1"/>
      <c r="ESJ143" s="1"/>
      <c r="ESK143" s="1"/>
      <c r="ESL143" s="1"/>
      <c r="ESM143" s="1"/>
      <c r="ESN143" s="1"/>
      <c r="ESO143" s="1"/>
      <c r="ESP143" s="1"/>
      <c r="ESQ143" s="1"/>
      <c r="ESR143" s="1"/>
      <c r="ESS143" s="1"/>
      <c r="EST143" s="1"/>
      <c r="ESU143" s="1"/>
      <c r="ESV143" s="1"/>
      <c r="ESW143" s="1"/>
      <c r="ESX143" s="1"/>
      <c r="ESY143" s="1"/>
      <c r="ESZ143" s="1"/>
      <c r="ETA143" s="1"/>
      <c r="ETB143" s="1"/>
      <c r="ETC143" s="1"/>
      <c r="ETD143" s="1"/>
      <c r="ETE143" s="1"/>
      <c r="ETF143" s="1"/>
      <c r="ETG143" s="1"/>
      <c r="ETH143" s="1"/>
      <c r="ETI143" s="1"/>
      <c r="ETJ143" s="1"/>
      <c r="ETK143" s="1"/>
      <c r="ETL143" s="1"/>
      <c r="ETM143" s="1"/>
      <c r="ETN143" s="1"/>
      <c r="ETO143" s="1"/>
      <c r="ETP143" s="1"/>
      <c r="ETQ143" s="1"/>
      <c r="ETR143" s="1"/>
      <c r="ETS143" s="1"/>
      <c r="ETT143" s="1"/>
      <c r="ETU143" s="1"/>
      <c r="ETV143" s="1"/>
      <c r="ETW143" s="1"/>
      <c r="ETX143" s="1"/>
      <c r="ETY143" s="1"/>
      <c r="ETZ143" s="1"/>
      <c r="EUA143" s="1"/>
      <c r="EUB143" s="1"/>
      <c r="EUC143" s="1"/>
      <c r="EUD143" s="1"/>
      <c r="EUE143" s="1"/>
      <c r="EUF143" s="1"/>
      <c r="EUG143" s="1"/>
      <c r="EUH143" s="1"/>
      <c r="EUI143" s="1"/>
      <c r="EUJ143" s="1"/>
      <c r="EUK143" s="1"/>
      <c r="EUL143" s="1"/>
      <c r="EUM143" s="1"/>
      <c r="EUN143" s="1"/>
      <c r="EUO143" s="1"/>
      <c r="EUP143" s="1"/>
      <c r="EUQ143" s="1"/>
      <c r="EUR143" s="1"/>
      <c r="EUS143" s="1"/>
      <c r="EUT143" s="1"/>
      <c r="EUU143" s="1"/>
      <c r="EUV143" s="1"/>
      <c r="EUW143" s="1"/>
      <c r="EUX143" s="1"/>
      <c r="EUY143" s="1"/>
      <c r="EUZ143" s="1"/>
      <c r="EVA143" s="1"/>
      <c r="EVB143" s="1"/>
      <c r="EVC143" s="1"/>
      <c r="EVD143" s="1"/>
      <c r="EVE143" s="1"/>
      <c r="EVF143" s="1"/>
      <c r="EVG143" s="1"/>
      <c r="EVH143" s="1"/>
      <c r="EVI143" s="1"/>
      <c r="EVJ143" s="1"/>
      <c r="EVK143" s="1"/>
      <c r="EVL143" s="1"/>
      <c r="EVM143" s="1"/>
      <c r="EVN143" s="1"/>
      <c r="EVO143" s="1"/>
      <c r="EVP143" s="1"/>
      <c r="EVQ143" s="1"/>
      <c r="EVR143" s="1"/>
      <c r="EVS143" s="1"/>
      <c r="EVT143" s="1"/>
      <c r="EVU143" s="1"/>
      <c r="EVV143" s="1"/>
      <c r="EVW143" s="1"/>
      <c r="EVX143" s="1"/>
      <c r="EVY143" s="1"/>
      <c r="EVZ143" s="1"/>
      <c r="EWA143" s="1"/>
      <c r="EWB143" s="1"/>
      <c r="EWC143" s="1"/>
      <c r="EWD143" s="1"/>
      <c r="EWE143" s="1"/>
      <c r="EWF143" s="1"/>
      <c r="EWG143" s="1"/>
      <c r="EWH143" s="1"/>
      <c r="EWI143" s="1"/>
      <c r="EWJ143" s="1"/>
      <c r="EWK143" s="1"/>
      <c r="EWL143" s="1"/>
      <c r="EWM143" s="1"/>
      <c r="EWN143" s="1"/>
      <c r="EWO143" s="1"/>
      <c r="EWP143" s="1"/>
      <c r="EWQ143" s="1"/>
      <c r="EWR143" s="1"/>
      <c r="EWS143" s="1"/>
      <c r="EWT143" s="1"/>
      <c r="EWU143" s="1"/>
      <c r="EWV143" s="1"/>
      <c r="EWW143" s="1"/>
      <c r="EWX143" s="1"/>
      <c r="EWY143" s="1"/>
      <c r="EWZ143" s="1"/>
      <c r="EXA143" s="1"/>
      <c r="EXB143" s="1"/>
      <c r="EXC143" s="1"/>
      <c r="EXD143" s="1"/>
      <c r="EXE143" s="1"/>
      <c r="EXF143" s="1"/>
      <c r="EXG143" s="1"/>
      <c r="EXH143" s="1"/>
      <c r="EXI143" s="1"/>
      <c r="EXJ143" s="1"/>
      <c r="EXK143" s="1"/>
      <c r="EXL143" s="1"/>
      <c r="EXM143" s="1"/>
      <c r="EXN143" s="1"/>
      <c r="EXO143" s="1"/>
      <c r="EXP143" s="1"/>
      <c r="EXQ143" s="1"/>
      <c r="EXR143" s="1"/>
      <c r="EXS143" s="1"/>
      <c r="EXT143" s="1"/>
      <c r="EXU143" s="1"/>
      <c r="EXV143" s="1"/>
      <c r="EXW143" s="1"/>
      <c r="EXX143" s="1"/>
      <c r="EXY143" s="1"/>
      <c r="EXZ143" s="1"/>
      <c r="EYA143" s="1"/>
      <c r="EYB143" s="1"/>
      <c r="EYC143" s="1"/>
      <c r="EYD143" s="1"/>
      <c r="EYE143" s="1"/>
      <c r="EYF143" s="1"/>
      <c r="EYG143" s="1"/>
      <c r="EYH143" s="1"/>
      <c r="EYI143" s="1"/>
      <c r="EYJ143" s="1"/>
      <c r="EYK143" s="1"/>
      <c r="EYL143" s="1"/>
      <c r="EYM143" s="1"/>
      <c r="EYN143" s="1"/>
      <c r="EYO143" s="1"/>
      <c r="EYP143" s="1"/>
      <c r="EYQ143" s="1"/>
      <c r="EYR143" s="1"/>
      <c r="EYS143" s="1"/>
      <c r="EYT143" s="1"/>
      <c r="EYU143" s="1"/>
      <c r="EYV143" s="1"/>
      <c r="EYW143" s="1"/>
      <c r="EYX143" s="1"/>
      <c r="EYY143" s="1"/>
      <c r="EYZ143" s="1"/>
      <c r="EZA143" s="1"/>
      <c r="EZB143" s="1"/>
      <c r="EZC143" s="1"/>
      <c r="EZD143" s="1"/>
      <c r="EZE143" s="1"/>
      <c r="EZF143" s="1"/>
      <c r="EZG143" s="1"/>
      <c r="EZH143" s="1"/>
      <c r="EZI143" s="1"/>
      <c r="EZJ143" s="1"/>
      <c r="EZK143" s="1"/>
      <c r="EZL143" s="1"/>
      <c r="EZM143" s="1"/>
      <c r="EZN143" s="1"/>
      <c r="EZO143" s="1"/>
      <c r="EZP143" s="1"/>
      <c r="EZQ143" s="1"/>
      <c r="EZR143" s="1"/>
      <c r="EZS143" s="1"/>
      <c r="EZT143" s="1"/>
      <c r="EZU143" s="1"/>
      <c r="EZV143" s="1"/>
      <c r="EZW143" s="1"/>
      <c r="EZX143" s="1"/>
      <c r="EZY143" s="1"/>
      <c r="EZZ143" s="1"/>
      <c r="FAA143" s="1"/>
      <c r="FAB143" s="1"/>
      <c r="FAC143" s="1"/>
      <c r="FAD143" s="1"/>
      <c r="FAE143" s="1"/>
      <c r="FAF143" s="1"/>
      <c r="FAG143" s="1"/>
      <c r="FAH143" s="1"/>
      <c r="FAI143" s="1"/>
      <c r="FAJ143" s="1"/>
      <c r="FAK143" s="1"/>
      <c r="FAL143" s="1"/>
      <c r="FAM143" s="1"/>
      <c r="FAN143" s="1"/>
      <c r="FAO143" s="1"/>
      <c r="FAP143" s="1"/>
      <c r="FAQ143" s="1"/>
      <c r="FAR143" s="1"/>
      <c r="FAS143" s="1"/>
      <c r="FAT143" s="1"/>
      <c r="FAU143" s="1"/>
      <c r="FAV143" s="1"/>
      <c r="FAW143" s="1"/>
      <c r="FAX143" s="1"/>
      <c r="FAY143" s="1"/>
      <c r="FAZ143" s="1"/>
      <c r="FBA143" s="1"/>
      <c r="FBB143" s="1"/>
      <c r="FBC143" s="1"/>
      <c r="FBD143" s="1"/>
      <c r="FBE143" s="1"/>
      <c r="FBF143" s="1"/>
      <c r="FBG143" s="1"/>
      <c r="FBH143" s="1"/>
      <c r="FBI143" s="1"/>
      <c r="FBJ143" s="1"/>
      <c r="FBK143" s="1"/>
      <c r="FBL143" s="1"/>
      <c r="FBM143" s="1"/>
      <c r="FBN143" s="1"/>
      <c r="FBO143" s="1"/>
      <c r="FBP143" s="1"/>
      <c r="FBQ143" s="1"/>
      <c r="FBR143" s="1"/>
      <c r="FBS143" s="1"/>
      <c r="FBT143" s="1"/>
      <c r="FBU143" s="1"/>
      <c r="FBV143" s="1"/>
      <c r="FBW143" s="1"/>
      <c r="FBX143" s="1"/>
      <c r="FBY143" s="1"/>
      <c r="FBZ143" s="1"/>
      <c r="FCA143" s="1"/>
      <c r="FCB143" s="1"/>
      <c r="FCC143" s="1"/>
      <c r="FCD143" s="1"/>
      <c r="FCE143" s="1"/>
      <c r="FCF143" s="1"/>
      <c r="FCG143" s="1"/>
      <c r="FCH143" s="1"/>
      <c r="FCI143" s="1"/>
      <c r="FCJ143" s="1"/>
      <c r="FCK143" s="1"/>
      <c r="FCL143" s="1"/>
      <c r="FCM143" s="1"/>
      <c r="FCN143" s="1"/>
      <c r="FCO143" s="1"/>
      <c r="FCP143" s="1"/>
      <c r="FCQ143" s="1"/>
      <c r="FCR143" s="1"/>
      <c r="FCS143" s="1"/>
      <c r="FCT143" s="1"/>
      <c r="FCU143" s="1"/>
      <c r="FCV143" s="1"/>
      <c r="FCW143" s="1"/>
      <c r="FCX143" s="1"/>
      <c r="FCY143" s="1"/>
      <c r="FCZ143" s="1"/>
      <c r="FDA143" s="1"/>
      <c r="FDB143" s="1"/>
      <c r="FDC143" s="1"/>
      <c r="FDD143" s="1"/>
      <c r="FDE143" s="1"/>
      <c r="FDF143" s="1"/>
      <c r="FDG143" s="1"/>
      <c r="FDH143" s="1"/>
      <c r="FDI143" s="1"/>
      <c r="FDJ143" s="1"/>
      <c r="FDK143" s="1"/>
      <c r="FDL143" s="1"/>
      <c r="FDM143" s="1"/>
      <c r="FDN143" s="1"/>
      <c r="FDO143" s="1"/>
      <c r="FDP143" s="1"/>
      <c r="FDQ143" s="1"/>
      <c r="FDR143" s="1"/>
      <c r="FDS143" s="1"/>
      <c r="FDT143" s="1"/>
      <c r="FDU143" s="1"/>
      <c r="FDV143" s="1"/>
      <c r="FDW143" s="1"/>
      <c r="FDX143" s="1"/>
      <c r="FDY143" s="1"/>
      <c r="FDZ143" s="1"/>
      <c r="FEA143" s="1"/>
      <c r="FEB143" s="1"/>
      <c r="FEC143" s="1"/>
      <c r="FED143" s="1"/>
      <c r="FEE143" s="1"/>
      <c r="FEF143" s="1"/>
      <c r="FEG143" s="1"/>
      <c r="FEH143" s="1"/>
      <c r="FEI143" s="1"/>
      <c r="FEJ143" s="1"/>
      <c r="FEK143" s="1"/>
      <c r="FEL143" s="1"/>
      <c r="FEM143" s="1"/>
      <c r="FEN143" s="1"/>
      <c r="FEO143" s="1"/>
      <c r="FEP143" s="1"/>
      <c r="FEQ143" s="1"/>
      <c r="FER143" s="1"/>
      <c r="FES143" s="1"/>
      <c r="FET143" s="1"/>
      <c r="FEU143" s="1"/>
      <c r="FEV143" s="1"/>
      <c r="FEW143" s="1"/>
      <c r="FEX143" s="1"/>
      <c r="FEY143" s="1"/>
      <c r="FEZ143" s="1"/>
      <c r="FFA143" s="1"/>
      <c r="FFB143" s="1"/>
      <c r="FFC143" s="1"/>
      <c r="FFD143" s="1"/>
      <c r="FFE143" s="1"/>
      <c r="FFF143" s="1"/>
      <c r="FFG143" s="1"/>
      <c r="FFH143" s="1"/>
      <c r="FFI143" s="1"/>
      <c r="FFJ143" s="1"/>
      <c r="FFK143" s="1"/>
      <c r="FFL143" s="1"/>
      <c r="FFM143" s="1"/>
      <c r="FFN143" s="1"/>
      <c r="FFO143" s="1"/>
      <c r="FFP143" s="1"/>
      <c r="FFQ143" s="1"/>
      <c r="FFR143" s="1"/>
      <c r="FFS143" s="1"/>
      <c r="FFT143" s="1"/>
      <c r="FFU143" s="1"/>
      <c r="FFV143" s="1"/>
      <c r="FFW143" s="1"/>
      <c r="FFX143" s="1"/>
      <c r="FFY143" s="1"/>
      <c r="FFZ143" s="1"/>
      <c r="FGA143" s="1"/>
      <c r="FGB143" s="1"/>
      <c r="FGC143" s="1"/>
      <c r="FGD143" s="1"/>
      <c r="FGE143" s="1"/>
      <c r="FGF143" s="1"/>
      <c r="FGG143" s="1"/>
      <c r="FGH143" s="1"/>
      <c r="FGI143" s="1"/>
      <c r="FGJ143" s="1"/>
      <c r="FGK143" s="1"/>
      <c r="FGL143" s="1"/>
      <c r="FGM143" s="1"/>
      <c r="FGN143" s="1"/>
      <c r="FGO143" s="1"/>
      <c r="FGP143" s="1"/>
      <c r="FGQ143" s="1"/>
      <c r="FGR143" s="1"/>
      <c r="FGS143" s="1"/>
      <c r="FGT143" s="1"/>
      <c r="FGU143" s="1"/>
      <c r="FGV143" s="1"/>
      <c r="FGW143" s="1"/>
      <c r="FGX143" s="1"/>
      <c r="FGY143" s="1"/>
      <c r="FGZ143" s="1"/>
      <c r="FHA143" s="1"/>
      <c r="FHB143" s="1"/>
      <c r="FHC143" s="1"/>
      <c r="FHD143" s="1"/>
      <c r="FHE143" s="1"/>
      <c r="FHF143" s="1"/>
      <c r="FHG143" s="1"/>
      <c r="FHH143" s="1"/>
      <c r="FHI143" s="1"/>
      <c r="FHJ143" s="1"/>
      <c r="FHK143" s="1"/>
      <c r="FHL143" s="1"/>
      <c r="FHM143" s="1"/>
      <c r="FHN143" s="1"/>
      <c r="FHO143" s="1"/>
      <c r="FHP143" s="1"/>
      <c r="FHQ143" s="1"/>
      <c r="FHR143" s="1"/>
      <c r="FHS143" s="1"/>
      <c r="FHT143" s="1"/>
      <c r="FHU143" s="1"/>
      <c r="FHV143" s="1"/>
      <c r="FHW143" s="1"/>
      <c r="FHX143" s="1"/>
      <c r="FHY143" s="1"/>
      <c r="FHZ143" s="1"/>
      <c r="FIA143" s="1"/>
      <c r="FIB143" s="1"/>
      <c r="FIC143" s="1"/>
      <c r="FID143" s="1"/>
      <c r="FIE143" s="1"/>
      <c r="FIF143" s="1"/>
      <c r="FIG143" s="1"/>
      <c r="FIH143" s="1"/>
      <c r="FII143" s="1"/>
      <c r="FIJ143" s="1"/>
      <c r="FIK143" s="1"/>
      <c r="FIL143" s="1"/>
      <c r="FIM143" s="1"/>
      <c r="FIN143" s="1"/>
      <c r="FIO143" s="1"/>
      <c r="FIP143" s="1"/>
      <c r="FIQ143" s="1"/>
      <c r="FIR143" s="1"/>
      <c r="FIS143" s="1"/>
      <c r="FIT143" s="1"/>
      <c r="FIU143" s="1"/>
      <c r="FIV143" s="1"/>
      <c r="FIW143" s="1"/>
      <c r="FIX143" s="1"/>
      <c r="FIY143" s="1"/>
      <c r="FIZ143" s="1"/>
      <c r="FJA143" s="1"/>
      <c r="FJB143" s="1"/>
      <c r="FJC143" s="1"/>
      <c r="FJD143" s="1"/>
      <c r="FJE143" s="1"/>
      <c r="FJF143" s="1"/>
      <c r="FJG143" s="1"/>
      <c r="FJH143" s="1"/>
      <c r="FJI143" s="1"/>
      <c r="FJJ143" s="1"/>
      <c r="FJK143" s="1"/>
      <c r="FJL143" s="1"/>
      <c r="FJM143" s="1"/>
      <c r="FJN143" s="1"/>
      <c r="FJO143" s="1"/>
      <c r="FJP143" s="1"/>
      <c r="FJQ143" s="1"/>
      <c r="FJR143" s="1"/>
      <c r="FJS143" s="1"/>
      <c r="FJT143" s="1"/>
      <c r="FJU143" s="1"/>
      <c r="FJV143" s="1"/>
      <c r="FJW143" s="1"/>
      <c r="FJX143" s="1"/>
      <c r="FJY143" s="1"/>
      <c r="FJZ143" s="1"/>
      <c r="FKA143" s="1"/>
      <c r="FKB143" s="1"/>
      <c r="FKC143" s="1"/>
      <c r="FKD143" s="1"/>
      <c r="FKE143" s="1"/>
      <c r="FKF143" s="1"/>
      <c r="FKG143" s="1"/>
      <c r="FKH143" s="1"/>
      <c r="FKI143" s="1"/>
      <c r="FKJ143" s="1"/>
      <c r="FKK143" s="1"/>
      <c r="FKL143" s="1"/>
      <c r="FKM143" s="1"/>
      <c r="FKN143" s="1"/>
      <c r="FKO143" s="1"/>
      <c r="FKP143" s="1"/>
      <c r="FKQ143" s="1"/>
      <c r="FKR143" s="1"/>
      <c r="FKS143" s="1"/>
      <c r="FKT143" s="1"/>
      <c r="FKU143" s="1"/>
      <c r="FKV143" s="1"/>
      <c r="FKW143" s="1"/>
      <c r="FKX143" s="1"/>
      <c r="FKY143" s="1"/>
      <c r="FKZ143" s="1"/>
      <c r="FLA143" s="1"/>
      <c r="FLB143" s="1"/>
      <c r="FLC143" s="1"/>
      <c r="FLD143" s="1"/>
      <c r="FLE143" s="1"/>
      <c r="FLF143" s="1"/>
      <c r="FLG143" s="1"/>
      <c r="FLH143" s="1"/>
      <c r="FLI143" s="1"/>
      <c r="FLJ143" s="1"/>
      <c r="FLK143" s="1"/>
      <c r="FLL143" s="1"/>
      <c r="FLM143" s="1"/>
      <c r="FLN143" s="1"/>
      <c r="FLO143" s="1"/>
      <c r="FLP143" s="1"/>
      <c r="FLQ143" s="1"/>
      <c r="FLR143" s="1"/>
      <c r="FLS143" s="1"/>
      <c r="FLT143" s="1"/>
      <c r="FLU143" s="1"/>
      <c r="FLV143" s="1"/>
      <c r="FLW143" s="1"/>
      <c r="FLX143" s="1"/>
      <c r="FLY143" s="1"/>
      <c r="FLZ143" s="1"/>
      <c r="FMA143" s="1"/>
      <c r="FMB143" s="1"/>
      <c r="FMC143" s="1"/>
      <c r="FMD143" s="1"/>
      <c r="FME143" s="1"/>
      <c r="FMF143" s="1"/>
      <c r="FMG143" s="1"/>
      <c r="FMH143" s="1"/>
      <c r="FMI143" s="1"/>
      <c r="FMJ143" s="1"/>
      <c r="FMK143" s="1"/>
      <c r="FML143" s="1"/>
      <c r="FMM143" s="1"/>
      <c r="FMN143" s="1"/>
      <c r="FMO143" s="1"/>
      <c r="FMP143" s="1"/>
      <c r="FMQ143" s="1"/>
      <c r="FMR143" s="1"/>
      <c r="FMS143" s="1"/>
      <c r="FMT143" s="1"/>
      <c r="FMU143" s="1"/>
      <c r="FMV143" s="1"/>
      <c r="FMW143" s="1"/>
      <c r="FMX143" s="1"/>
      <c r="FMY143" s="1"/>
      <c r="FMZ143" s="1"/>
      <c r="FNA143" s="1"/>
      <c r="FNB143" s="1"/>
      <c r="FNC143" s="1"/>
      <c r="FND143" s="1"/>
      <c r="FNE143" s="1"/>
      <c r="FNF143" s="1"/>
      <c r="FNG143" s="1"/>
      <c r="FNH143" s="1"/>
      <c r="FNI143" s="1"/>
      <c r="FNJ143" s="1"/>
      <c r="FNK143" s="1"/>
      <c r="FNL143" s="1"/>
      <c r="FNM143" s="1"/>
      <c r="FNN143" s="1"/>
      <c r="FNO143" s="1"/>
      <c r="FNP143" s="1"/>
      <c r="FNQ143" s="1"/>
      <c r="FNR143" s="1"/>
      <c r="FNS143" s="1"/>
      <c r="FNT143" s="1"/>
      <c r="FNU143" s="1"/>
      <c r="FNV143" s="1"/>
      <c r="FNW143" s="1"/>
      <c r="FNX143" s="1"/>
      <c r="FNY143" s="1"/>
      <c r="FNZ143" s="1"/>
      <c r="FOA143" s="1"/>
      <c r="FOB143" s="1"/>
      <c r="FOC143" s="1"/>
      <c r="FOD143" s="1"/>
      <c r="FOE143" s="1"/>
      <c r="FOF143" s="1"/>
      <c r="FOG143" s="1"/>
      <c r="FOH143" s="1"/>
      <c r="FOI143" s="1"/>
      <c r="FOJ143" s="1"/>
      <c r="FOK143" s="1"/>
      <c r="FOL143" s="1"/>
      <c r="FOM143" s="1"/>
      <c r="FON143" s="1"/>
      <c r="FOO143" s="1"/>
      <c r="FOP143" s="1"/>
      <c r="FOQ143" s="1"/>
      <c r="FOR143" s="1"/>
      <c r="FOS143" s="1"/>
      <c r="FOT143" s="1"/>
      <c r="FOU143" s="1"/>
      <c r="FOV143" s="1"/>
      <c r="FOW143" s="1"/>
      <c r="FOX143" s="1"/>
      <c r="FOY143" s="1"/>
      <c r="FOZ143" s="1"/>
      <c r="FPA143" s="1"/>
      <c r="FPB143" s="1"/>
      <c r="FPC143" s="1"/>
      <c r="FPD143" s="1"/>
      <c r="FPE143" s="1"/>
      <c r="FPF143" s="1"/>
      <c r="FPG143" s="1"/>
      <c r="FPH143" s="1"/>
      <c r="FPI143" s="1"/>
      <c r="FPJ143" s="1"/>
      <c r="FPK143" s="1"/>
      <c r="FPL143" s="1"/>
      <c r="FPM143" s="1"/>
      <c r="FPN143" s="1"/>
      <c r="FPO143" s="1"/>
      <c r="FPP143" s="1"/>
      <c r="FPQ143" s="1"/>
      <c r="FPR143" s="1"/>
      <c r="FPS143" s="1"/>
      <c r="FPT143" s="1"/>
      <c r="FPU143" s="1"/>
      <c r="FPV143" s="1"/>
      <c r="FPW143" s="1"/>
      <c r="FPX143" s="1"/>
      <c r="FPY143" s="1"/>
      <c r="FPZ143" s="1"/>
      <c r="FQA143" s="1"/>
      <c r="FQB143" s="1"/>
      <c r="FQC143" s="1"/>
      <c r="FQD143" s="1"/>
      <c r="FQE143" s="1"/>
      <c r="FQF143" s="1"/>
      <c r="FQG143" s="1"/>
      <c r="FQH143" s="1"/>
      <c r="FQI143" s="1"/>
      <c r="FQJ143" s="1"/>
      <c r="FQK143" s="1"/>
      <c r="FQL143" s="1"/>
      <c r="FQM143" s="1"/>
      <c r="FQN143" s="1"/>
      <c r="FQO143" s="1"/>
      <c r="FQP143" s="1"/>
      <c r="FQQ143" s="1"/>
      <c r="FQR143" s="1"/>
      <c r="FQS143" s="1"/>
      <c r="FQT143" s="1"/>
      <c r="FQU143" s="1"/>
      <c r="FQV143" s="1"/>
      <c r="FQW143" s="1"/>
      <c r="FQX143" s="1"/>
      <c r="FQY143" s="1"/>
      <c r="FQZ143" s="1"/>
      <c r="FRA143" s="1"/>
      <c r="FRB143" s="1"/>
      <c r="FRC143" s="1"/>
      <c r="FRD143" s="1"/>
      <c r="FRE143" s="1"/>
      <c r="FRF143" s="1"/>
      <c r="FRG143" s="1"/>
      <c r="FRH143" s="1"/>
      <c r="FRI143" s="1"/>
      <c r="FRJ143" s="1"/>
      <c r="FRK143" s="1"/>
      <c r="FRL143" s="1"/>
      <c r="FRM143" s="1"/>
      <c r="FRN143" s="1"/>
      <c r="FRO143" s="1"/>
      <c r="FRP143" s="1"/>
      <c r="FRQ143" s="1"/>
      <c r="FRR143" s="1"/>
      <c r="FRS143" s="1"/>
      <c r="FRT143" s="1"/>
      <c r="FRU143" s="1"/>
      <c r="FRV143" s="1"/>
      <c r="FRW143" s="1"/>
      <c r="FRX143" s="1"/>
      <c r="FRY143" s="1"/>
      <c r="FRZ143" s="1"/>
      <c r="FSA143" s="1"/>
      <c r="FSB143" s="1"/>
      <c r="FSC143" s="1"/>
      <c r="FSD143" s="1"/>
      <c r="FSE143" s="1"/>
      <c r="FSF143" s="1"/>
      <c r="FSG143" s="1"/>
      <c r="FSH143" s="1"/>
      <c r="FSI143" s="1"/>
      <c r="FSJ143" s="1"/>
      <c r="FSK143" s="1"/>
      <c r="FSL143" s="1"/>
      <c r="FSM143" s="1"/>
      <c r="FSN143" s="1"/>
      <c r="FSO143" s="1"/>
      <c r="FSP143" s="1"/>
      <c r="FSQ143" s="1"/>
      <c r="FSR143" s="1"/>
      <c r="FSS143" s="1"/>
      <c r="FST143" s="1"/>
      <c r="FSU143" s="1"/>
      <c r="FSV143" s="1"/>
      <c r="FSW143" s="1"/>
      <c r="FSX143" s="1"/>
      <c r="FSY143" s="1"/>
      <c r="FSZ143" s="1"/>
      <c r="FTA143" s="1"/>
      <c r="FTB143" s="1"/>
      <c r="FTC143" s="1"/>
      <c r="FTD143" s="1"/>
      <c r="FTE143" s="1"/>
      <c r="FTF143" s="1"/>
      <c r="FTG143" s="1"/>
      <c r="FTH143" s="1"/>
      <c r="FTI143" s="1"/>
      <c r="FTJ143" s="1"/>
      <c r="FTK143" s="1"/>
      <c r="FTL143" s="1"/>
      <c r="FTM143" s="1"/>
      <c r="FTN143" s="1"/>
      <c r="FTO143" s="1"/>
      <c r="FTP143" s="1"/>
      <c r="FTQ143" s="1"/>
      <c r="FTR143" s="1"/>
      <c r="FTS143" s="1"/>
      <c r="FTT143" s="1"/>
      <c r="FTU143" s="1"/>
      <c r="FTV143" s="1"/>
      <c r="FTW143" s="1"/>
      <c r="FTX143" s="1"/>
      <c r="FTY143" s="1"/>
      <c r="FTZ143" s="1"/>
      <c r="FUA143" s="1"/>
      <c r="FUB143" s="1"/>
      <c r="FUC143" s="1"/>
      <c r="FUD143" s="1"/>
      <c r="FUE143" s="1"/>
      <c r="FUF143" s="1"/>
      <c r="FUG143" s="1"/>
      <c r="FUH143" s="1"/>
      <c r="FUI143" s="1"/>
      <c r="FUJ143" s="1"/>
      <c r="FUK143" s="1"/>
      <c r="FUL143" s="1"/>
      <c r="FUM143" s="1"/>
      <c r="FUN143" s="1"/>
      <c r="FUO143" s="1"/>
      <c r="FUP143" s="1"/>
      <c r="FUQ143" s="1"/>
      <c r="FUR143" s="1"/>
      <c r="FUS143" s="1"/>
      <c r="FUT143" s="1"/>
      <c r="FUU143" s="1"/>
      <c r="FUV143" s="1"/>
      <c r="FUW143" s="1"/>
      <c r="FUX143" s="1"/>
      <c r="FUY143" s="1"/>
      <c r="FUZ143" s="1"/>
      <c r="FVA143" s="1"/>
      <c r="FVB143" s="1"/>
      <c r="FVC143" s="1"/>
      <c r="FVD143" s="1"/>
      <c r="FVE143" s="1"/>
      <c r="FVF143" s="1"/>
      <c r="FVG143" s="1"/>
      <c r="FVH143" s="1"/>
      <c r="FVI143" s="1"/>
      <c r="FVJ143" s="1"/>
      <c r="FVK143" s="1"/>
      <c r="FVL143" s="1"/>
      <c r="FVM143" s="1"/>
      <c r="FVN143" s="1"/>
      <c r="FVO143" s="1"/>
      <c r="FVP143" s="1"/>
      <c r="FVQ143" s="1"/>
      <c r="FVR143" s="1"/>
      <c r="FVS143" s="1"/>
      <c r="FVT143" s="1"/>
      <c r="FVU143" s="1"/>
      <c r="FVV143" s="1"/>
      <c r="FVW143" s="1"/>
      <c r="FVX143" s="1"/>
      <c r="FVY143" s="1"/>
      <c r="FVZ143" s="1"/>
      <c r="FWA143" s="1"/>
      <c r="FWB143" s="1"/>
      <c r="FWC143" s="1"/>
      <c r="FWD143" s="1"/>
      <c r="FWE143" s="1"/>
      <c r="FWF143" s="1"/>
      <c r="FWG143" s="1"/>
      <c r="FWH143" s="1"/>
      <c r="FWI143" s="1"/>
      <c r="FWJ143" s="1"/>
      <c r="FWK143" s="1"/>
      <c r="FWL143" s="1"/>
      <c r="FWM143" s="1"/>
      <c r="FWN143" s="1"/>
      <c r="FWO143" s="1"/>
      <c r="FWP143" s="1"/>
      <c r="FWQ143" s="1"/>
      <c r="FWR143" s="1"/>
      <c r="FWS143" s="1"/>
      <c r="FWT143" s="1"/>
      <c r="FWU143" s="1"/>
      <c r="FWV143" s="1"/>
      <c r="FWW143" s="1"/>
      <c r="FWX143" s="1"/>
      <c r="FWY143" s="1"/>
      <c r="FWZ143" s="1"/>
      <c r="FXA143" s="1"/>
      <c r="FXB143" s="1"/>
      <c r="FXC143" s="1"/>
      <c r="FXD143" s="1"/>
      <c r="FXE143" s="1"/>
      <c r="FXF143" s="1"/>
      <c r="FXG143" s="1"/>
      <c r="FXH143" s="1"/>
      <c r="FXI143" s="1"/>
      <c r="FXJ143" s="1"/>
      <c r="FXK143" s="1"/>
      <c r="FXL143" s="1"/>
      <c r="FXM143" s="1"/>
      <c r="FXN143" s="1"/>
      <c r="FXO143" s="1"/>
      <c r="FXP143" s="1"/>
      <c r="FXQ143" s="1"/>
      <c r="FXR143" s="1"/>
      <c r="FXS143" s="1"/>
      <c r="FXT143" s="1"/>
      <c r="FXU143" s="1"/>
      <c r="FXV143" s="1"/>
      <c r="FXW143" s="1"/>
      <c r="FXX143" s="1"/>
      <c r="FXY143" s="1"/>
      <c r="FXZ143" s="1"/>
      <c r="FYA143" s="1"/>
      <c r="FYB143" s="1"/>
      <c r="FYC143" s="1"/>
      <c r="FYD143" s="1"/>
      <c r="FYE143" s="1"/>
      <c r="FYF143" s="1"/>
      <c r="FYG143" s="1"/>
      <c r="FYH143" s="1"/>
      <c r="FYI143" s="1"/>
      <c r="FYJ143" s="1"/>
      <c r="FYK143" s="1"/>
      <c r="FYL143" s="1"/>
      <c r="FYM143" s="1"/>
      <c r="FYN143" s="1"/>
      <c r="FYO143" s="1"/>
      <c r="FYP143" s="1"/>
      <c r="FYQ143" s="1"/>
      <c r="FYR143" s="1"/>
      <c r="FYS143" s="1"/>
      <c r="FYT143" s="1"/>
      <c r="FYU143" s="1"/>
      <c r="FYV143" s="1"/>
      <c r="FYW143" s="1"/>
      <c r="FYX143" s="1"/>
      <c r="FYY143" s="1"/>
      <c r="FYZ143" s="1"/>
      <c r="FZA143" s="1"/>
      <c r="FZB143" s="1"/>
      <c r="FZC143" s="1"/>
      <c r="FZD143" s="1"/>
      <c r="FZE143" s="1"/>
      <c r="FZF143" s="1"/>
      <c r="FZG143" s="1"/>
      <c r="FZH143" s="1"/>
      <c r="FZI143" s="1"/>
      <c r="FZJ143" s="1"/>
      <c r="FZK143" s="1"/>
      <c r="FZL143" s="1"/>
      <c r="FZM143" s="1"/>
      <c r="FZN143" s="1"/>
      <c r="FZO143" s="1"/>
      <c r="FZP143" s="1"/>
      <c r="FZQ143" s="1"/>
      <c r="FZR143" s="1"/>
      <c r="FZS143" s="1"/>
      <c r="FZT143" s="1"/>
      <c r="FZU143" s="1"/>
      <c r="FZV143" s="1"/>
      <c r="FZW143" s="1"/>
      <c r="FZX143" s="1"/>
      <c r="FZY143" s="1"/>
      <c r="FZZ143" s="1"/>
      <c r="GAA143" s="1"/>
      <c r="GAB143" s="1"/>
      <c r="GAC143" s="1"/>
      <c r="GAD143" s="1"/>
      <c r="GAE143" s="1"/>
      <c r="GAF143" s="1"/>
      <c r="GAG143" s="1"/>
      <c r="GAH143" s="1"/>
      <c r="GAI143" s="1"/>
      <c r="GAJ143" s="1"/>
      <c r="GAK143" s="1"/>
      <c r="GAL143" s="1"/>
      <c r="GAM143" s="1"/>
      <c r="GAN143" s="1"/>
      <c r="GAO143" s="1"/>
      <c r="GAP143" s="1"/>
      <c r="GAQ143" s="1"/>
      <c r="GAR143" s="1"/>
      <c r="GAS143" s="1"/>
      <c r="GAT143" s="1"/>
      <c r="GAU143" s="1"/>
      <c r="GAV143" s="1"/>
      <c r="GAW143" s="1"/>
      <c r="GAX143" s="1"/>
      <c r="GAY143" s="1"/>
      <c r="GAZ143" s="1"/>
      <c r="GBA143" s="1"/>
      <c r="GBB143" s="1"/>
      <c r="GBC143" s="1"/>
      <c r="GBD143" s="1"/>
      <c r="GBE143" s="1"/>
      <c r="GBF143" s="1"/>
      <c r="GBG143" s="1"/>
      <c r="GBH143" s="1"/>
      <c r="GBI143" s="1"/>
      <c r="GBJ143" s="1"/>
      <c r="GBK143" s="1"/>
      <c r="GBL143" s="1"/>
      <c r="GBM143" s="1"/>
      <c r="GBN143" s="1"/>
      <c r="GBO143" s="1"/>
      <c r="GBP143" s="1"/>
      <c r="GBQ143" s="1"/>
      <c r="GBR143" s="1"/>
      <c r="GBS143" s="1"/>
      <c r="GBT143" s="1"/>
      <c r="GBU143" s="1"/>
      <c r="GBV143" s="1"/>
      <c r="GBW143" s="1"/>
      <c r="GBX143" s="1"/>
      <c r="GBY143" s="1"/>
      <c r="GBZ143" s="1"/>
      <c r="GCA143" s="1"/>
      <c r="GCB143" s="1"/>
      <c r="GCC143" s="1"/>
      <c r="GCD143" s="1"/>
      <c r="GCE143" s="1"/>
      <c r="GCF143" s="1"/>
      <c r="GCG143" s="1"/>
      <c r="GCH143" s="1"/>
      <c r="GCI143" s="1"/>
      <c r="GCJ143" s="1"/>
      <c r="GCK143" s="1"/>
      <c r="GCL143" s="1"/>
      <c r="GCM143" s="1"/>
      <c r="GCN143" s="1"/>
      <c r="GCO143" s="1"/>
      <c r="GCP143" s="1"/>
      <c r="GCQ143" s="1"/>
      <c r="GCR143" s="1"/>
      <c r="GCS143" s="1"/>
      <c r="GCT143" s="1"/>
      <c r="GCU143" s="1"/>
      <c r="GCV143" s="1"/>
      <c r="GCW143" s="1"/>
      <c r="GCX143" s="1"/>
      <c r="GCY143" s="1"/>
      <c r="GCZ143" s="1"/>
      <c r="GDA143" s="1"/>
      <c r="GDB143" s="1"/>
      <c r="GDC143" s="1"/>
      <c r="GDD143" s="1"/>
      <c r="GDE143" s="1"/>
      <c r="GDF143" s="1"/>
      <c r="GDG143" s="1"/>
      <c r="GDH143" s="1"/>
      <c r="GDI143" s="1"/>
      <c r="GDJ143" s="1"/>
      <c r="GDK143" s="1"/>
      <c r="GDL143" s="1"/>
      <c r="GDM143" s="1"/>
      <c r="GDN143" s="1"/>
      <c r="GDO143" s="1"/>
      <c r="GDP143" s="1"/>
      <c r="GDQ143" s="1"/>
      <c r="GDR143" s="1"/>
      <c r="GDS143" s="1"/>
      <c r="GDT143" s="1"/>
      <c r="GDU143" s="1"/>
      <c r="GDV143" s="1"/>
      <c r="GDW143" s="1"/>
      <c r="GDX143" s="1"/>
      <c r="GDY143" s="1"/>
      <c r="GDZ143" s="1"/>
      <c r="GEA143" s="1"/>
      <c r="GEB143" s="1"/>
      <c r="GEC143" s="1"/>
      <c r="GED143" s="1"/>
      <c r="GEE143" s="1"/>
      <c r="GEF143" s="1"/>
      <c r="GEG143" s="1"/>
      <c r="GEH143" s="1"/>
      <c r="GEI143" s="1"/>
      <c r="GEJ143" s="1"/>
      <c r="GEK143" s="1"/>
      <c r="GEL143" s="1"/>
      <c r="GEM143" s="1"/>
      <c r="GEN143" s="1"/>
      <c r="GEO143" s="1"/>
      <c r="GEP143" s="1"/>
      <c r="GEQ143" s="1"/>
      <c r="GER143" s="1"/>
      <c r="GES143" s="1"/>
      <c r="GET143" s="1"/>
      <c r="GEU143" s="1"/>
      <c r="GEV143" s="1"/>
      <c r="GEW143" s="1"/>
      <c r="GEX143" s="1"/>
      <c r="GEY143" s="1"/>
      <c r="GEZ143" s="1"/>
      <c r="GFA143" s="1"/>
      <c r="GFB143" s="1"/>
      <c r="GFC143" s="1"/>
      <c r="GFD143" s="1"/>
      <c r="GFE143" s="1"/>
      <c r="GFF143" s="1"/>
      <c r="GFG143" s="1"/>
      <c r="GFH143" s="1"/>
      <c r="GFI143" s="1"/>
      <c r="GFJ143" s="1"/>
      <c r="GFK143" s="1"/>
      <c r="GFL143" s="1"/>
      <c r="GFM143" s="1"/>
      <c r="GFN143" s="1"/>
      <c r="GFO143" s="1"/>
      <c r="GFP143" s="1"/>
      <c r="GFQ143" s="1"/>
      <c r="GFR143" s="1"/>
      <c r="GFS143" s="1"/>
      <c r="GFT143" s="1"/>
      <c r="GFU143" s="1"/>
      <c r="GFV143" s="1"/>
      <c r="GFW143" s="1"/>
      <c r="GFX143" s="1"/>
      <c r="GFY143" s="1"/>
      <c r="GFZ143" s="1"/>
      <c r="GGA143" s="1"/>
      <c r="GGB143" s="1"/>
      <c r="GGC143" s="1"/>
      <c r="GGD143" s="1"/>
      <c r="GGE143" s="1"/>
      <c r="GGF143" s="1"/>
      <c r="GGG143" s="1"/>
      <c r="GGH143" s="1"/>
      <c r="GGI143" s="1"/>
      <c r="GGJ143" s="1"/>
      <c r="GGK143" s="1"/>
      <c r="GGL143" s="1"/>
      <c r="GGM143" s="1"/>
      <c r="GGN143" s="1"/>
      <c r="GGO143" s="1"/>
      <c r="GGP143" s="1"/>
      <c r="GGQ143" s="1"/>
      <c r="GGR143" s="1"/>
      <c r="GGS143" s="1"/>
      <c r="GGT143" s="1"/>
      <c r="GGU143" s="1"/>
      <c r="GGV143" s="1"/>
      <c r="GGW143" s="1"/>
      <c r="GGX143" s="1"/>
      <c r="GGY143" s="1"/>
      <c r="GGZ143" s="1"/>
      <c r="GHA143" s="1"/>
      <c r="GHB143" s="1"/>
      <c r="GHC143" s="1"/>
      <c r="GHD143" s="1"/>
      <c r="GHE143" s="1"/>
      <c r="GHF143" s="1"/>
      <c r="GHG143" s="1"/>
      <c r="GHH143" s="1"/>
      <c r="GHI143" s="1"/>
      <c r="GHJ143" s="1"/>
      <c r="GHK143" s="1"/>
      <c r="GHL143" s="1"/>
      <c r="GHM143" s="1"/>
      <c r="GHN143" s="1"/>
      <c r="GHO143" s="1"/>
      <c r="GHP143" s="1"/>
      <c r="GHQ143" s="1"/>
      <c r="GHR143" s="1"/>
      <c r="GHS143" s="1"/>
      <c r="GHT143" s="1"/>
      <c r="GHU143" s="1"/>
      <c r="GHV143" s="1"/>
      <c r="GHW143" s="1"/>
      <c r="GHX143" s="1"/>
      <c r="GHY143" s="1"/>
      <c r="GHZ143" s="1"/>
      <c r="GIA143" s="1"/>
      <c r="GIB143" s="1"/>
      <c r="GIC143" s="1"/>
      <c r="GID143" s="1"/>
      <c r="GIE143" s="1"/>
      <c r="GIF143" s="1"/>
      <c r="GIG143" s="1"/>
      <c r="GIH143" s="1"/>
      <c r="GII143" s="1"/>
      <c r="GIJ143" s="1"/>
      <c r="GIK143" s="1"/>
      <c r="GIL143" s="1"/>
      <c r="GIM143" s="1"/>
      <c r="GIN143" s="1"/>
      <c r="GIO143" s="1"/>
      <c r="GIP143" s="1"/>
      <c r="GIQ143" s="1"/>
      <c r="GIR143" s="1"/>
      <c r="GIS143" s="1"/>
      <c r="GIT143" s="1"/>
      <c r="GIU143" s="1"/>
      <c r="GIV143" s="1"/>
      <c r="GIW143" s="1"/>
      <c r="GIX143" s="1"/>
      <c r="GIY143" s="1"/>
      <c r="GIZ143" s="1"/>
      <c r="GJA143" s="1"/>
      <c r="GJB143" s="1"/>
      <c r="GJC143" s="1"/>
      <c r="GJD143" s="1"/>
      <c r="GJE143" s="1"/>
      <c r="GJF143" s="1"/>
      <c r="GJG143" s="1"/>
      <c r="GJH143" s="1"/>
      <c r="GJI143" s="1"/>
      <c r="GJJ143" s="1"/>
      <c r="GJK143" s="1"/>
      <c r="GJL143" s="1"/>
      <c r="GJM143" s="1"/>
      <c r="GJN143" s="1"/>
      <c r="GJO143" s="1"/>
      <c r="GJP143" s="1"/>
      <c r="GJQ143" s="1"/>
      <c r="GJR143" s="1"/>
      <c r="GJS143" s="1"/>
      <c r="GJT143" s="1"/>
      <c r="GJU143" s="1"/>
      <c r="GJV143" s="1"/>
      <c r="GJW143" s="1"/>
      <c r="GJX143" s="1"/>
      <c r="GJY143" s="1"/>
      <c r="GJZ143" s="1"/>
      <c r="GKA143" s="1"/>
      <c r="GKB143" s="1"/>
      <c r="GKC143" s="1"/>
      <c r="GKD143" s="1"/>
      <c r="GKE143" s="1"/>
      <c r="GKF143" s="1"/>
      <c r="GKG143" s="1"/>
      <c r="GKH143" s="1"/>
      <c r="GKI143" s="1"/>
      <c r="GKJ143" s="1"/>
      <c r="GKK143" s="1"/>
      <c r="GKL143" s="1"/>
      <c r="GKM143" s="1"/>
      <c r="GKN143" s="1"/>
      <c r="GKO143" s="1"/>
      <c r="GKP143" s="1"/>
      <c r="GKQ143" s="1"/>
      <c r="GKR143" s="1"/>
      <c r="GKS143" s="1"/>
      <c r="GKT143" s="1"/>
      <c r="GKU143" s="1"/>
      <c r="GKV143" s="1"/>
      <c r="GKW143" s="1"/>
      <c r="GKX143" s="1"/>
      <c r="GKY143" s="1"/>
      <c r="GKZ143" s="1"/>
      <c r="GLA143" s="1"/>
      <c r="GLB143" s="1"/>
      <c r="GLC143" s="1"/>
      <c r="GLD143" s="1"/>
      <c r="GLE143" s="1"/>
      <c r="GLF143" s="1"/>
      <c r="GLG143" s="1"/>
      <c r="GLH143" s="1"/>
      <c r="GLI143" s="1"/>
      <c r="GLJ143" s="1"/>
      <c r="GLK143" s="1"/>
      <c r="GLL143" s="1"/>
      <c r="GLM143" s="1"/>
      <c r="GLN143" s="1"/>
      <c r="GLO143" s="1"/>
      <c r="GLP143" s="1"/>
      <c r="GLQ143" s="1"/>
      <c r="GLR143" s="1"/>
      <c r="GLS143" s="1"/>
      <c r="GLT143" s="1"/>
      <c r="GLU143" s="1"/>
      <c r="GLV143" s="1"/>
      <c r="GLW143" s="1"/>
      <c r="GLX143" s="1"/>
      <c r="GLY143" s="1"/>
      <c r="GLZ143" s="1"/>
      <c r="GMA143" s="1"/>
      <c r="GMB143" s="1"/>
      <c r="GMC143" s="1"/>
      <c r="GMD143" s="1"/>
      <c r="GME143" s="1"/>
      <c r="GMF143" s="1"/>
      <c r="GMG143" s="1"/>
      <c r="GMH143" s="1"/>
      <c r="GMI143" s="1"/>
      <c r="GMJ143" s="1"/>
      <c r="GMK143" s="1"/>
      <c r="GML143" s="1"/>
      <c r="GMM143" s="1"/>
      <c r="GMN143" s="1"/>
      <c r="GMO143" s="1"/>
      <c r="GMP143" s="1"/>
      <c r="GMQ143" s="1"/>
      <c r="GMR143" s="1"/>
      <c r="GMS143" s="1"/>
      <c r="GMT143" s="1"/>
      <c r="GMU143" s="1"/>
      <c r="GMV143" s="1"/>
      <c r="GMW143" s="1"/>
      <c r="GMX143" s="1"/>
      <c r="GMY143" s="1"/>
      <c r="GMZ143" s="1"/>
      <c r="GNA143" s="1"/>
      <c r="GNB143" s="1"/>
      <c r="GNC143" s="1"/>
      <c r="GND143" s="1"/>
      <c r="GNE143" s="1"/>
      <c r="GNF143" s="1"/>
      <c r="GNG143" s="1"/>
      <c r="GNH143" s="1"/>
      <c r="GNI143" s="1"/>
      <c r="GNJ143" s="1"/>
      <c r="GNK143" s="1"/>
      <c r="GNL143" s="1"/>
      <c r="GNM143" s="1"/>
      <c r="GNN143" s="1"/>
      <c r="GNO143" s="1"/>
      <c r="GNP143" s="1"/>
      <c r="GNQ143" s="1"/>
      <c r="GNR143" s="1"/>
      <c r="GNS143" s="1"/>
      <c r="GNT143" s="1"/>
      <c r="GNU143" s="1"/>
      <c r="GNV143" s="1"/>
      <c r="GNW143" s="1"/>
      <c r="GNX143" s="1"/>
      <c r="GNY143" s="1"/>
      <c r="GNZ143" s="1"/>
      <c r="GOA143" s="1"/>
      <c r="GOB143" s="1"/>
      <c r="GOC143" s="1"/>
      <c r="GOD143" s="1"/>
      <c r="GOE143" s="1"/>
      <c r="GOF143" s="1"/>
      <c r="GOG143" s="1"/>
      <c r="GOH143" s="1"/>
      <c r="GOI143" s="1"/>
      <c r="GOJ143" s="1"/>
      <c r="GOK143" s="1"/>
      <c r="GOL143" s="1"/>
      <c r="GOM143" s="1"/>
      <c r="GON143" s="1"/>
      <c r="GOO143" s="1"/>
      <c r="GOP143" s="1"/>
      <c r="GOQ143" s="1"/>
      <c r="GOR143" s="1"/>
      <c r="GOS143" s="1"/>
      <c r="GOT143" s="1"/>
      <c r="GOU143" s="1"/>
      <c r="GOV143" s="1"/>
      <c r="GOW143" s="1"/>
      <c r="GOX143" s="1"/>
      <c r="GOY143" s="1"/>
      <c r="GOZ143" s="1"/>
      <c r="GPA143" s="1"/>
      <c r="GPB143" s="1"/>
      <c r="GPC143" s="1"/>
      <c r="GPD143" s="1"/>
      <c r="GPE143" s="1"/>
      <c r="GPF143" s="1"/>
      <c r="GPG143" s="1"/>
      <c r="GPH143" s="1"/>
      <c r="GPI143" s="1"/>
      <c r="GPJ143" s="1"/>
      <c r="GPK143" s="1"/>
      <c r="GPL143" s="1"/>
      <c r="GPM143" s="1"/>
      <c r="GPN143" s="1"/>
      <c r="GPO143" s="1"/>
      <c r="GPP143" s="1"/>
      <c r="GPQ143" s="1"/>
      <c r="GPR143" s="1"/>
      <c r="GPS143" s="1"/>
      <c r="GPT143" s="1"/>
      <c r="GPU143" s="1"/>
      <c r="GPV143" s="1"/>
      <c r="GPW143" s="1"/>
      <c r="GPX143" s="1"/>
      <c r="GPY143" s="1"/>
      <c r="GPZ143" s="1"/>
      <c r="GQA143" s="1"/>
      <c r="GQB143" s="1"/>
      <c r="GQC143" s="1"/>
      <c r="GQD143" s="1"/>
      <c r="GQE143" s="1"/>
      <c r="GQF143" s="1"/>
      <c r="GQG143" s="1"/>
      <c r="GQH143" s="1"/>
      <c r="GQI143" s="1"/>
      <c r="GQJ143" s="1"/>
      <c r="GQK143" s="1"/>
      <c r="GQL143" s="1"/>
      <c r="GQM143" s="1"/>
      <c r="GQN143" s="1"/>
      <c r="GQO143" s="1"/>
      <c r="GQP143" s="1"/>
      <c r="GQQ143" s="1"/>
      <c r="GQR143" s="1"/>
      <c r="GQS143" s="1"/>
      <c r="GQT143" s="1"/>
      <c r="GQU143" s="1"/>
      <c r="GQV143" s="1"/>
      <c r="GQW143" s="1"/>
      <c r="GQX143" s="1"/>
      <c r="GQY143" s="1"/>
      <c r="GQZ143" s="1"/>
      <c r="GRA143" s="1"/>
      <c r="GRB143" s="1"/>
      <c r="GRC143" s="1"/>
      <c r="GRD143" s="1"/>
      <c r="GRE143" s="1"/>
      <c r="GRF143" s="1"/>
      <c r="GRG143" s="1"/>
      <c r="GRH143" s="1"/>
      <c r="GRI143" s="1"/>
      <c r="GRJ143" s="1"/>
      <c r="GRK143" s="1"/>
      <c r="GRL143" s="1"/>
      <c r="GRM143" s="1"/>
      <c r="GRN143" s="1"/>
      <c r="GRO143" s="1"/>
      <c r="GRP143" s="1"/>
      <c r="GRQ143" s="1"/>
      <c r="GRR143" s="1"/>
      <c r="GRS143" s="1"/>
      <c r="GRT143" s="1"/>
      <c r="GRU143" s="1"/>
      <c r="GRV143" s="1"/>
      <c r="GRW143" s="1"/>
      <c r="GRX143" s="1"/>
      <c r="GRY143" s="1"/>
      <c r="GRZ143" s="1"/>
      <c r="GSA143" s="1"/>
      <c r="GSB143" s="1"/>
      <c r="GSC143" s="1"/>
      <c r="GSD143" s="1"/>
      <c r="GSE143" s="1"/>
      <c r="GSF143" s="1"/>
      <c r="GSG143" s="1"/>
      <c r="GSH143" s="1"/>
      <c r="GSI143" s="1"/>
      <c r="GSJ143" s="1"/>
      <c r="GSK143" s="1"/>
      <c r="GSL143" s="1"/>
      <c r="GSM143" s="1"/>
      <c r="GSN143" s="1"/>
      <c r="GSO143" s="1"/>
      <c r="GSP143" s="1"/>
      <c r="GSQ143" s="1"/>
      <c r="GSR143" s="1"/>
      <c r="GSS143" s="1"/>
      <c r="GST143" s="1"/>
      <c r="GSU143" s="1"/>
      <c r="GSV143" s="1"/>
      <c r="GSW143" s="1"/>
      <c r="GSX143" s="1"/>
      <c r="GSY143" s="1"/>
      <c r="GSZ143" s="1"/>
      <c r="GTA143" s="1"/>
      <c r="GTB143" s="1"/>
      <c r="GTC143" s="1"/>
      <c r="GTD143" s="1"/>
      <c r="GTE143" s="1"/>
      <c r="GTF143" s="1"/>
      <c r="GTG143" s="1"/>
      <c r="GTH143" s="1"/>
      <c r="GTI143" s="1"/>
      <c r="GTJ143" s="1"/>
      <c r="GTK143" s="1"/>
      <c r="GTL143" s="1"/>
      <c r="GTM143" s="1"/>
      <c r="GTN143" s="1"/>
      <c r="GTO143" s="1"/>
      <c r="GTP143" s="1"/>
      <c r="GTQ143" s="1"/>
      <c r="GTR143" s="1"/>
      <c r="GTS143" s="1"/>
      <c r="GTT143" s="1"/>
      <c r="GTU143" s="1"/>
      <c r="GTV143" s="1"/>
      <c r="GTW143" s="1"/>
      <c r="GTX143" s="1"/>
      <c r="GTY143" s="1"/>
      <c r="GTZ143" s="1"/>
      <c r="GUA143" s="1"/>
      <c r="GUB143" s="1"/>
      <c r="GUC143" s="1"/>
      <c r="GUD143" s="1"/>
      <c r="GUE143" s="1"/>
      <c r="GUF143" s="1"/>
      <c r="GUG143" s="1"/>
      <c r="GUH143" s="1"/>
      <c r="GUI143" s="1"/>
      <c r="GUJ143" s="1"/>
      <c r="GUK143" s="1"/>
      <c r="GUL143" s="1"/>
      <c r="GUM143" s="1"/>
      <c r="GUN143" s="1"/>
      <c r="GUO143" s="1"/>
      <c r="GUP143" s="1"/>
      <c r="GUQ143" s="1"/>
      <c r="GUR143" s="1"/>
      <c r="GUS143" s="1"/>
      <c r="GUT143" s="1"/>
      <c r="GUU143" s="1"/>
      <c r="GUV143" s="1"/>
      <c r="GUW143" s="1"/>
      <c r="GUX143" s="1"/>
      <c r="GUY143" s="1"/>
      <c r="GUZ143" s="1"/>
      <c r="GVA143" s="1"/>
      <c r="GVB143" s="1"/>
      <c r="GVC143" s="1"/>
      <c r="GVD143" s="1"/>
      <c r="GVE143" s="1"/>
      <c r="GVF143" s="1"/>
      <c r="GVG143" s="1"/>
      <c r="GVH143" s="1"/>
      <c r="GVI143" s="1"/>
      <c r="GVJ143" s="1"/>
      <c r="GVK143" s="1"/>
      <c r="GVL143" s="1"/>
      <c r="GVM143" s="1"/>
      <c r="GVN143" s="1"/>
      <c r="GVO143" s="1"/>
      <c r="GVP143" s="1"/>
      <c r="GVQ143" s="1"/>
      <c r="GVR143" s="1"/>
      <c r="GVS143" s="1"/>
      <c r="GVT143" s="1"/>
      <c r="GVU143" s="1"/>
      <c r="GVV143" s="1"/>
      <c r="GVW143" s="1"/>
      <c r="GVX143" s="1"/>
      <c r="GVY143" s="1"/>
      <c r="GVZ143" s="1"/>
      <c r="GWA143" s="1"/>
      <c r="GWB143" s="1"/>
      <c r="GWC143" s="1"/>
      <c r="GWD143" s="1"/>
      <c r="GWE143" s="1"/>
      <c r="GWF143" s="1"/>
      <c r="GWG143" s="1"/>
      <c r="GWH143" s="1"/>
      <c r="GWI143" s="1"/>
      <c r="GWJ143" s="1"/>
      <c r="GWK143" s="1"/>
      <c r="GWL143" s="1"/>
      <c r="GWM143" s="1"/>
      <c r="GWN143" s="1"/>
      <c r="GWO143" s="1"/>
      <c r="GWP143" s="1"/>
      <c r="GWQ143" s="1"/>
      <c r="GWR143" s="1"/>
      <c r="GWS143" s="1"/>
      <c r="GWT143" s="1"/>
      <c r="GWU143" s="1"/>
      <c r="GWV143" s="1"/>
      <c r="GWW143" s="1"/>
      <c r="GWX143" s="1"/>
      <c r="GWY143" s="1"/>
      <c r="GWZ143" s="1"/>
      <c r="GXA143" s="1"/>
      <c r="GXB143" s="1"/>
      <c r="GXC143" s="1"/>
      <c r="GXD143" s="1"/>
      <c r="GXE143" s="1"/>
      <c r="GXF143" s="1"/>
      <c r="GXG143" s="1"/>
      <c r="GXH143" s="1"/>
      <c r="GXI143" s="1"/>
      <c r="GXJ143" s="1"/>
      <c r="GXK143" s="1"/>
      <c r="GXL143" s="1"/>
      <c r="GXM143" s="1"/>
      <c r="GXN143" s="1"/>
      <c r="GXO143" s="1"/>
      <c r="GXP143" s="1"/>
      <c r="GXQ143" s="1"/>
      <c r="GXR143" s="1"/>
      <c r="GXS143" s="1"/>
      <c r="GXT143" s="1"/>
      <c r="GXU143" s="1"/>
      <c r="GXV143" s="1"/>
      <c r="GXW143" s="1"/>
      <c r="GXX143" s="1"/>
      <c r="GXY143" s="1"/>
      <c r="GXZ143" s="1"/>
      <c r="GYA143" s="1"/>
      <c r="GYB143" s="1"/>
      <c r="GYC143" s="1"/>
      <c r="GYD143" s="1"/>
      <c r="GYE143" s="1"/>
      <c r="GYF143" s="1"/>
      <c r="GYG143" s="1"/>
      <c r="GYH143" s="1"/>
      <c r="GYI143" s="1"/>
      <c r="GYJ143" s="1"/>
      <c r="GYK143" s="1"/>
      <c r="GYL143" s="1"/>
      <c r="GYM143" s="1"/>
      <c r="GYN143" s="1"/>
      <c r="GYO143" s="1"/>
      <c r="GYP143" s="1"/>
      <c r="GYQ143" s="1"/>
      <c r="GYR143" s="1"/>
      <c r="GYS143" s="1"/>
      <c r="GYT143" s="1"/>
      <c r="GYU143" s="1"/>
      <c r="GYV143" s="1"/>
      <c r="GYW143" s="1"/>
      <c r="GYX143" s="1"/>
      <c r="GYY143" s="1"/>
      <c r="GYZ143" s="1"/>
      <c r="GZA143" s="1"/>
      <c r="GZB143" s="1"/>
      <c r="GZC143" s="1"/>
      <c r="GZD143" s="1"/>
      <c r="GZE143" s="1"/>
      <c r="GZF143" s="1"/>
      <c r="GZG143" s="1"/>
      <c r="GZH143" s="1"/>
      <c r="GZI143" s="1"/>
      <c r="GZJ143" s="1"/>
      <c r="GZK143" s="1"/>
      <c r="GZL143" s="1"/>
      <c r="GZM143" s="1"/>
      <c r="GZN143" s="1"/>
      <c r="GZO143" s="1"/>
      <c r="GZP143" s="1"/>
      <c r="GZQ143" s="1"/>
      <c r="GZR143" s="1"/>
      <c r="GZS143" s="1"/>
      <c r="GZT143" s="1"/>
      <c r="GZU143" s="1"/>
      <c r="GZV143" s="1"/>
      <c r="GZW143" s="1"/>
      <c r="GZX143" s="1"/>
      <c r="GZY143" s="1"/>
      <c r="GZZ143" s="1"/>
      <c r="HAA143" s="1"/>
      <c r="HAB143" s="1"/>
      <c r="HAC143" s="1"/>
      <c r="HAD143" s="1"/>
      <c r="HAE143" s="1"/>
      <c r="HAF143" s="1"/>
      <c r="HAG143" s="1"/>
      <c r="HAH143" s="1"/>
      <c r="HAI143" s="1"/>
      <c r="HAJ143" s="1"/>
      <c r="HAK143" s="1"/>
      <c r="HAL143" s="1"/>
      <c r="HAM143" s="1"/>
      <c r="HAN143" s="1"/>
      <c r="HAO143" s="1"/>
      <c r="HAP143" s="1"/>
      <c r="HAQ143" s="1"/>
      <c r="HAR143" s="1"/>
      <c r="HAS143" s="1"/>
      <c r="HAT143" s="1"/>
      <c r="HAU143" s="1"/>
      <c r="HAV143" s="1"/>
      <c r="HAW143" s="1"/>
      <c r="HAX143" s="1"/>
      <c r="HAY143" s="1"/>
      <c r="HAZ143" s="1"/>
      <c r="HBA143" s="1"/>
      <c r="HBB143" s="1"/>
      <c r="HBC143" s="1"/>
      <c r="HBD143" s="1"/>
      <c r="HBE143" s="1"/>
      <c r="HBF143" s="1"/>
      <c r="HBG143" s="1"/>
      <c r="HBH143" s="1"/>
      <c r="HBI143" s="1"/>
      <c r="HBJ143" s="1"/>
      <c r="HBK143" s="1"/>
      <c r="HBL143" s="1"/>
      <c r="HBM143" s="1"/>
      <c r="HBN143" s="1"/>
      <c r="HBO143" s="1"/>
      <c r="HBP143" s="1"/>
      <c r="HBQ143" s="1"/>
      <c r="HBR143" s="1"/>
      <c r="HBS143" s="1"/>
      <c r="HBT143" s="1"/>
      <c r="HBU143" s="1"/>
      <c r="HBV143" s="1"/>
      <c r="HBW143" s="1"/>
      <c r="HBX143" s="1"/>
      <c r="HBY143" s="1"/>
      <c r="HBZ143" s="1"/>
      <c r="HCA143" s="1"/>
      <c r="HCB143" s="1"/>
      <c r="HCC143" s="1"/>
      <c r="HCD143" s="1"/>
      <c r="HCE143" s="1"/>
      <c r="HCF143" s="1"/>
      <c r="HCG143" s="1"/>
      <c r="HCH143" s="1"/>
      <c r="HCI143" s="1"/>
      <c r="HCJ143" s="1"/>
      <c r="HCK143" s="1"/>
      <c r="HCL143" s="1"/>
      <c r="HCM143" s="1"/>
      <c r="HCN143" s="1"/>
      <c r="HCO143" s="1"/>
      <c r="HCP143" s="1"/>
      <c r="HCQ143" s="1"/>
      <c r="HCR143" s="1"/>
      <c r="HCS143" s="1"/>
      <c r="HCT143" s="1"/>
      <c r="HCU143" s="1"/>
      <c r="HCV143" s="1"/>
      <c r="HCW143" s="1"/>
      <c r="HCX143" s="1"/>
      <c r="HCY143" s="1"/>
      <c r="HCZ143" s="1"/>
      <c r="HDA143" s="1"/>
      <c r="HDB143" s="1"/>
      <c r="HDC143" s="1"/>
      <c r="HDD143" s="1"/>
      <c r="HDE143" s="1"/>
      <c r="HDF143" s="1"/>
      <c r="HDG143" s="1"/>
      <c r="HDH143" s="1"/>
      <c r="HDI143" s="1"/>
      <c r="HDJ143" s="1"/>
      <c r="HDK143" s="1"/>
      <c r="HDL143" s="1"/>
      <c r="HDM143" s="1"/>
      <c r="HDN143" s="1"/>
      <c r="HDO143" s="1"/>
      <c r="HDP143" s="1"/>
      <c r="HDQ143" s="1"/>
      <c r="HDR143" s="1"/>
      <c r="HDS143" s="1"/>
      <c r="HDT143" s="1"/>
      <c r="HDU143" s="1"/>
      <c r="HDV143" s="1"/>
      <c r="HDW143" s="1"/>
      <c r="HDX143" s="1"/>
      <c r="HDY143" s="1"/>
      <c r="HDZ143" s="1"/>
      <c r="HEA143" s="1"/>
      <c r="HEB143" s="1"/>
      <c r="HEC143" s="1"/>
      <c r="HED143" s="1"/>
      <c r="HEE143" s="1"/>
      <c r="HEF143" s="1"/>
      <c r="HEG143" s="1"/>
      <c r="HEH143" s="1"/>
      <c r="HEI143" s="1"/>
      <c r="HEJ143" s="1"/>
      <c r="HEK143" s="1"/>
      <c r="HEL143" s="1"/>
      <c r="HEM143" s="1"/>
      <c r="HEN143" s="1"/>
      <c r="HEO143" s="1"/>
      <c r="HEP143" s="1"/>
      <c r="HEQ143" s="1"/>
      <c r="HER143" s="1"/>
      <c r="HES143" s="1"/>
      <c r="HET143" s="1"/>
      <c r="HEU143" s="1"/>
      <c r="HEV143" s="1"/>
      <c r="HEW143" s="1"/>
      <c r="HEX143" s="1"/>
      <c r="HEY143" s="1"/>
      <c r="HEZ143" s="1"/>
      <c r="HFA143" s="1"/>
      <c r="HFB143" s="1"/>
      <c r="HFC143" s="1"/>
      <c r="HFD143" s="1"/>
      <c r="HFE143" s="1"/>
      <c r="HFF143" s="1"/>
      <c r="HFG143" s="1"/>
      <c r="HFH143" s="1"/>
      <c r="HFI143" s="1"/>
      <c r="HFJ143" s="1"/>
      <c r="HFK143" s="1"/>
      <c r="HFL143" s="1"/>
      <c r="HFM143" s="1"/>
      <c r="HFN143" s="1"/>
      <c r="HFO143" s="1"/>
      <c r="HFP143" s="1"/>
      <c r="HFQ143" s="1"/>
      <c r="HFR143" s="1"/>
      <c r="HFS143" s="1"/>
      <c r="HFT143" s="1"/>
      <c r="HFU143" s="1"/>
      <c r="HFV143" s="1"/>
      <c r="HFW143" s="1"/>
      <c r="HFX143" s="1"/>
      <c r="HFY143" s="1"/>
      <c r="HFZ143" s="1"/>
      <c r="HGA143" s="1"/>
      <c r="HGB143" s="1"/>
      <c r="HGC143" s="1"/>
      <c r="HGD143" s="1"/>
      <c r="HGE143" s="1"/>
      <c r="HGF143" s="1"/>
      <c r="HGG143" s="1"/>
      <c r="HGH143" s="1"/>
      <c r="HGI143" s="1"/>
      <c r="HGJ143" s="1"/>
      <c r="HGK143" s="1"/>
      <c r="HGL143" s="1"/>
      <c r="HGM143" s="1"/>
      <c r="HGN143" s="1"/>
      <c r="HGO143" s="1"/>
      <c r="HGP143" s="1"/>
      <c r="HGQ143" s="1"/>
      <c r="HGR143" s="1"/>
      <c r="HGS143" s="1"/>
      <c r="HGT143" s="1"/>
      <c r="HGU143" s="1"/>
      <c r="HGV143" s="1"/>
      <c r="HGW143" s="1"/>
      <c r="HGX143" s="1"/>
      <c r="HGY143" s="1"/>
      <c r="HGZ143" s="1"/>
      <c r="HHA143" s="1"/>
      <c r="HHB143" s="1"/>
      <c r="HHC143" s="1"/>
      <c r="HHD143" s="1"/>
      <c r="HHE143" s="1"/>
      <c r="HHF143" s="1"/>
      <c r="HHG143" s="1"/>
      <c r="HHH143" s="1"/>
      <c r="HHI143" s="1"/>
      <c r="HHJ143" s="1"/>
      <c r="HHK143" s="1"/>
      <c r="HHL143" s="1"/>
      <c r="HHM143" s="1"/>
      <c r="HHN143" s="1"/>
      <c r="HHO143" s="1"/>
      <c r="HHP143" s="1"/>
      <c r="HHQ143" s="1"/>
      <c r="HHR143" s="1"/>
      <c r="HHS143" s="1"/>
      <c r="HHT143" s="1"/>
      <c r="HHU143" s="1"/>
      <c r="HHV143" s="1"/>
      <c r="HHW143" s="1"/>
      <c r="HHX143" s="1"/>
      <c r="HHY143" s="1"/>
      <c r="HHZ143" s="1"/>
      <c r="HIA143" s="1"/>
      <c r="HIB143" s="1"/>
      <c r="HIC143" s="1"/>
      <c r="HID143" s="1"/>
      <c r="HIE143" s="1"/>
      <c r="HIF143" s="1"/>
      <c r="HIG143" s="1"/>
      <c r="HIH143" s="1"/>
      <c r="HII143" s="1"/>
      <c r="HIJ143" s="1"/>
      <c r="HIK143" s="1"/>
      <c r="HIL143" s="1"/>
      <c r="HIM143" s="1"/>
      <c r="HIN143" s="1"/>
      <c r="HIO143" s="1"/>
      <c r="HIP143" s="1"/>
      <c r="HIQ143" s="1"/>
      <c r="HIR143" s="1"/>
      <c r="HIS143" s="1"/>
      <c r="HIT143" s="1"/>
      <c r="HIU143" s="1"/>
      <c r="HIV143" s="1"/>
      <c r="HIW143" s="1"/>
      <c r="HIX143" s="1"/>
      <c r="HIY143" s="1"/>
      <c r="HIZ143" s="1"/>
      <c r="HJA143" s="1"/>
      <c r="HJB143" s="1"/>
      <c r="HJC143" s="1"/>
      <c r="HJD143" s="1"/>
      <c r="HJE143" s="1"/>
      <c r="HJF143" s="1"/>
      <c r="HJG143" s="1"/>
      <c r="HJH143" s="1"/>
      <c r="HJI143" s="1"/>
      <c r="HJJ143" s="1"/>
      <c r="HJK143" s="1"/>
      <c r="HJL143" s="1"/>
      <c r="HJM143" s="1"/>
      <c r="HJN143" s="1"/>
      <c r="HJO143" s="1"/>
      <c r="HJP143" s="1"/>
      <c r="HJQ143" s="1"/>
      <c r="HJR143" s="1"/>
      <c r="HJS143" s="1"/>
      <c r="HJT143" s="1"/>
      <c r="HJU143" s="1"/>
      <c r="HJV143" s="1"/>
      <c r="HJW143" s="1"/>
      <c r="HJX143" s="1"/>
      <c r="HJY143" s="1"/>
      <c r="HJZ143" s="1"/>
      <c r="HKA143" s="1"/>
      <c r="HKB143" s="1"/>
      <c r="HKC143" s="1"/>
      <c r="HKD143" s="1"/>
      <c r="HKE143" s="1"/>
      <c r="HKF143" s="1"/>
      <c r="HKG143" s="1"/>
      <c r="HKH143" s="1"/>
      <c r="HKI143" s="1"/>
      <c r="HKJ143" s="1"/>
      <c r="HKK143" s="1"/>
      <c r="HKL143" s="1"/>
      <c r="HKM143" s="1"/>
      <c r="HKN143" s="1"/>
      <c r="HKO143" s="1"/>
      <c r="HKP143" s="1"/>
      <c r="HKQ143" s="1"/>
      <c r="HKR143" s="1"/>
      <c r="HKS143" s="1"/>
      <c r="HKT143" s="1"/>
      <c r="HKU143" s="1"/>
      <c r="HKV143" s="1"/>
      <c r="HKW143" s="1"/>
      <c r="HKX143" s="1"/>
      <c r="HKY143" s="1"/>
      <c r="HKZ143" s="1"/>
      <c r="HLA143" s="1"/>
      <c r="HLB143" s="1"/>
      <c r="HLC143" s="1"/>
      <c r="HLD143" s="1"/>
      <c r="HLE143" s="1"/>
      <c r="HLF143" s="1"/>
      <c r="HLG143" s="1"/>
      <c r="HLH143" s="1"/>
      <c r="HLI143" s="1"/>
      <c r="HLJ143" s="1"/>
      <c r="HLK143" s="1"/>
      <c r="HLL143" s="1"/>
      <c r="HLM143" s="1"/>
      <c r="HLN143" s="1"/>
      <c r="HLO143" s="1"/>
      <c r="HLP143" s="1"/>
      <c r="HLQ143" s="1"/>
      <c r="HLR143" s="1"/>
      <c r="HLS143" s="1"/>
      <c r="HLT143" s="1"/>
      <c r="HLU143" s="1"/>
      <c r="HLV143" s="1"/>
      <c r="HLW143" s="1"/>
      <c r="HLX143" s="1"/>
      <c r="HLY143" s="1"/>
      <c r="HLZ143" s="1"/>
      <c r="HMA143" s="1"/>
      <c r="HMB143" s="1"/>
      <c r="HMC143" s="1"/>
      <c r="HMD143" s="1"/>
      <c r="HME143" s="1"/>
      <c r="HMF143" s="1"/>
      <c r="HMG143" s="1"/>
      <c r="HMH143" s="1"/>
      <c r="HMI143" s="1"/>
      <c r="HMJ143" s="1"/>
      <c r="HMK143" s="1"/>
      <c r="HML143" s="1"/>
      <c r="HMM143" s="1"/>
      <c r="HMN143" s="1"/>
      <c r="HMO143" s="1"/>
      <c r="HMP143" s="1"/>
      <c r="HMQ143" s="1"/>
      <c r="HMR143" s="1"/>
      <c r="HMS143" s="1"/>
      <c r="HMT143" s="1"/>
      <c r="HMU143" s="1"/>
      <c r="HMV143" s="1"/>
      <c r="HMW143" s="1"/>
      <c r="HMX143" s="1"/>
      <c r="HMY143" s="1"/>
      <c r="HMZ143" s="1"/>
      <c r="HNA143" s="1"/>
      <c r="HNB143" s="1"/>
      <c r="HNC143" s="1"/>
      <c r="HND143" s="1"/>
      <c r="HNE143" s="1"/>
      <c r="HNF143" s="1"/>
      <c r="HNG143" s="1"/>
      <c r="HNH143" s="1"/>
      <c r="HNI143" s="1"/>
      <c r="HNJ143" s="1"/>
      <c r="HNK143" s="1"/>
      <c r="HNL143" s="1"/>
      <c r="HNM143" s="1"/>
      <c r="HNN143" s="1"/>
      <c r="HNO143" s="1"/>
      <c r="HNP143" s="1"/>
      <c r="HNQ143" s="1"/>
      <c r="HNR143" s="1"/>
      <c r="HNS143" s="1"/>
      <c r="HNT143" s="1"/>
      <c r="HNU143" s="1"/>
      <c r="HNV143" s="1"/>
      <c r="HNW143" s="1"/>
      <c r="HNX143" s="1"/>
      <c r="HNY143" s="1"/>
      <c r="HNZ143" s="1"/>
      <c r="HOA143" s="1"/>
      <c r="HOB143" s="1"/>
      <c r="HOC143" s="1"/>
      <c r="HOD143" s="1"/>
      <c r="HOE143" s="1"/>
      <c r="HOF143" s="1"/>
      <c r="HOG143" s="1"/>
      <c r="HOH143" s="1"/>
      <c r="HOI143" s="1"/>
      <c r="HOJ143" s="1"/>
      <c r="HOK143" s="1"/>
      <c r="HOL143" s="1"/>
      <c r="HOM143" s="1"/>
      <c r="HON143" s="1"/>
      <c r="HOO143" s="1"/>
      <c r="HOP143" s="1"/>
      <c r="HOQ143" s="1"/>
      <c r="HOR143" s="1"/>
      <c r="HOS143" s="1"/>
      <c r="HOT143" s="1"/>
      <c r="HOU143" s="1"/>
      <c r="HOV143" s="1"/>
      <c r="HOW143" s="1"/>
      <c r="HOX143" s="1"/>
      <c r="HOY143" s="1"/>
      <c r="HOZ143" s="1"/>
      <c r="HPA143" s="1"/>
      <c r="HPB143" s="1"/>
      <c r="HPC143" s="1"/>
      <c r="HPD143" s="1"/>
      <c r="HPE143" s="1"/>
      <c r="HPF143" s="1"/>
      <c r="HPG143" s="1"/>
      <c r="HPH143" s="1"/>
      <c r="HPI143" s="1"/>
      <c r="HPJ143" s="1"/>
      <c r="HPK143" s="1"/>
      <c r="HPL143" s="1"/>
      <c r="HPM143" s="1"/>
      <c r="HPN143" s="1"/>
      <c r="HPO143" s="1"/>
      <c r="HPP143" s="1"/>
      <c r="HPQ143" s="1"/>
      <c r="HPR143" s="1"/>
      <c r="HPS143" s="1"/>
      <c r="HPT143" s="1"/>
      <c r="HPU143" s="1"/>
      <c r="HPV143" s="1"/>
      <c r="HPW143" s="1"/>
      <c r="HPX143" s="1"/>
      <c r="HPY143" s="1"/>
      <c r="HPZ143" s="1"/>
      <c r="HQA143" s="1"/>
      <c r="HQB143" s="1"/>
      <c r="HQC143" s="1"/>
      <c r="HQD143" s="1"/>
      <c r="HQE143" s="1"/>
      <c r="HQF143" s="1"/>
      <c r="HQG143" s="1"/>
      <c r="HQH143" s="1"/>
      <c r="HQI143" s="1"/>
      <c r="HQJ143" s="1"/>
      <c r="HQK143" s="1"/>
      <c r="HQL143" s="1"/>
      <c r="HQM143" s="1"/>
      <c r="HQN143" s="1"/>
      <c r="HQO143" s="1"/>
      <c r="HQP143" s="1"/>
      <c r="HQQ143" s="1"/>
      <c r="HQR143" s="1"/>
      <c r="HQS143" s="1"/>
      <c r="HQT143" s="1"/>
      <c r="HQU143" s="1"/>
      <c r="HQV143" s="1"/>
      <c r="HQW143" s="1"/>
      <c r="HQX143" s="1"/>
      <c r="HQY143" s="1"/>
      <c r="HQZ143" s="1"/>
      <c r="HRA143" s="1"/>
      <c r="HRB143" s="1"/>
      <c r="HRC143" s="1"/>
      <c r="HRD143" s="1"/>
      <c r="HRE143" s="1"/>
      <c r="HRF143" s="1"/>
      <c r="HRG143" s="1"/>
      <c r="HRH143" s="1"/>
      <c r="HRI143" s="1"/>
      <c r="HRJ143" s="1"/>
      <c r="HRK143" s="1"/>
      <c r="HRL143" s="1"/>
      <c r="HRM143" s="1"/>
      <c r="HRN143" s="1"/>
      <c r="HRO143" s="1"/>
      <c r="HRP143" s="1"/>
      <c r="HRQ143" s="1"/>
      <c r="HRR143" s="1"/>
      <c r="HRS143" s="1"/>
      <c r="HRT143" s="1"/>
      <c r="HRU143" s="1"/>
      <c r="HRV143" s="1"/>
      <c r="HRW143" s="1"/>
      <c r="HRX143" s="1"/>
      <c r="HRY143" s="1"/>
      <c r="HRZ143" s="1"/>
      <c r="HSA143" s="1"/>
      <c r="HSB143" s="1"/>
      <c r="HSC143" s="1"/>
      <c r="HSD143" s="1"/>
      <c r="HSE143" s="1"/>
      <c r="HSF143" s="1"/>
      <c r="HSG143" s="1"/>
      <c r="HSH143" s="1"/>
      <c r="HSI143" s="1"/>
      <c r="HSJ143" s="1"/>
      <c r="HSK143" s="1"/>
      <c r="HSL143" s="1"/>
      <c r="HSM143" s="1"/>
      <c r="HSN143" s="1"/>
      <c r="HSO143" s="1"/>
      <c r="HSP143" s="1"/>
      <c r="HSQ143" s="1"/>
      <c r="HSR143" s="1"/>
      <c r="HSS143" s="1"/>
      <c r="HST143" s="1"/>
      <c r="HSU143" s="1"/>
      <c r="HSV143" s="1"/>
      <c r="HSW143" s="1"/>
      <c r="HSX143" s="1"/>
      <c r="HSY143" s="1"/>
      <c r="HSZ143" s="1"/>
      <c r="HTA143" s="1"/>
      <c r="HTB143" s="1"/>
      <c r="HTC143" s="1"/>
      <c r="HTD143" s="1"/>
      <c r="HTE143" s="1"/>
      <c r="HTF143" s="1"/>
      <c r="HTG143" s="1"/>
      <c r="HTH143" s="1"/>
      <c r="HTI143" s="1"/>
      <c r="HTJ143" s="1"/>
      <c r="HTK143" s="1"/>
      <c r="HTL143" s="1"/>
      <c r="HTM143" s="1"/>
      <c r="HTN143" s="1"/>
      <c r="HTO143" s="1"/>
      <c r="HTP143" s="1"/>
      <c r="HTQ143" s="1"/>
      <c r="HTR143" s="1"/>
      <c r="HTS143" s="1"/>
      <c r="HTT143" s="1"/>
      <c r="HTU143" s="1"/>
      <c r="HTV143" s="1"/>
      <c r="HTW143" s="1"/>
      <c r="HTX143" s="1"/>
      <c r="HTY143" s="1"/>
      <c r="HTZ143" s="1"/>
      <c r="HUA143" s="1"/>
      <c r="HUB143" s="1"/>
      <c r="HUC143" s="1"/>
      <c r="HUD143" s="1"/>
      <c r="HUE143" s="1"/>
      <c r="HUF143" s="1"/>
      <c r="HUG143" s="1"/>
      <c r="HUH143" s="1"/>
      <c r="HUI143" s="1"/>
      <c r="HUJ143" s="1"/>
      <c r="HUK143" s="1"/>
      <c r="HUL143" s="1"/>
      <c r="HUM143" s="1"/>
      <c r="HUN143" s="1"/>
      <c r="HUO143" s="1"/>
      <c r="HUP143" s="1"/>
      <c r="HUQ143" s="1"/>
      <c r="HUR143" s="1"/>
      <c r="HUS143" s="1"/>
      <c r="HUT143" s="1"/>
      <c r="HUU143" s="1"/>
      <c r="HUV143" s="1"/>
      <c r="HUW143" s="1"/>
      <c r="HUX143" s="1"/>
      <c r="HUY143" s="1"/>
      <c r="HUZ143" s="1"/>
      <c r="HVA143" s="1"/>
      <c r="HVB143" s="1"/>
      <c r="HVC143" s="1"/>
      <c r="HVD143" s="1"/>
      <c r="HVE143" s="1"/>
      <c r="HVF143" s="1"/>
      <c r="HVG143" s="1"/>
      <c r="HVH143" s="1"/>
      <c r="HVI143" s="1"/>
      <c r="HVJ143" s="1"/>
      <c r="HVK143" s="1"/>
      <c r="HVL143" s="1"/>
      <c r="HVM143" s="1"/>
      <c r="HVN143" s="1"/>
      <c r="HVO143" s="1"/>
      <c r="HVP143" s="1"/>
      <c r="HVQ143" s="1"/>
      <c r="HVR143" s="1"/>
      <c r="HVS143" s="1"/>
      <c r="HVT143" s="1"/>
      <c r="HVU143" s="1"/>
      <c r="HVV143" s="1"/>
      <c r="HVW143" s="1"/>
      <c r="HVX143" s="1"/>
      <c r="HVY143" s="1"/>
      <c r="HVZ143" s="1"/>
      <c r="HWA143" s="1"/>
      <c r="HWB143" s="1"/>
      <c r="HWC143" s="1"/>
      <c r="HWD143" s="1"/>
      <c r="HWE143" s="1"/>
      <c r="HWF143" s="1"/>
      <c r="HWG143" s="1"/>
      <c r="HWH143" s="1"/>
      <c r="HWI143" s="1"/>
      <c r="HWJ143" s="1"/>
      <c r="HWK143" s="1"/>
      <c r="HWL143" s="1"/>
      <c r="HWM143" s="1"/>
      <c r="HWN143" s="1"/>
      <c r="HWO143" s="1"/>
      <c r="HWP143" s="1"/>
      <c r="HWQ143" s="1"/>
      <c r="HWR143" s="1"/>
      <c r="HWS143" s="1"/>
      <c r="HWT143" s="1"/>
      <c r="HWU143" s="1"/>
      <c r="HWV143" s="1"/>
      <c r="HWW143" s="1"/>
      <c r="HWX143" s="1"/>
      <c r="HWY143" s="1"/>
      <c r="HWZ143" s="1"/>
      <c r="HXA143" s="1"/>
      <c r="HXB143" s="1"/>
      <c r="HXC143" s="1"/>
      <c r="HXD143" s="1"/>
      <c r="HXE143" s="1"/>
      <c r="HXF143" s="1"/>
      <c r="HXG143" s="1"/>
      <c r="HXH143" s="1"/>
      <c r="HXI143" s="1"/>
      <c r="HXJ143" s="1"/>
      <c r="HXK143" s="1"/>
      <c r="HXL143" s="1"/>
      <c r="HXM143" s="1"/>
      <c r="HXN143" s="1"/>
      <c r="HXO143" s="1"/>
      <c r="HXP143" s="1"/>
      <c r="HXQ143" s="1"/>
      <c r="HXR143" s="1"/>
      <c r="HXS143" s="1"/>
      <c r="HXT143" s="1"/>
      <c r="HXU143" s="1"/>
      <c r="HXV143" s="1"/>
      <c r="HXW143" s="1"/>
      <c r="HXX143" s="1"/>
      <c r="HXY143" s="1"/>
      <c r="HXZ143" s="1"/>
      <c r="HYA143" s="1"/>
      <c r="HYB143" s="1"/>
      <c r="HYC143" s="1"/>
      <c r="HYD143" s="1"/>
      <c r="HYE143" s="1"/>
      <c r="HYF143" s="1"/>
      <c r="HYG143" s="1"/>
      <c r="HYH143" s="1"/>
      <c r="HYI143" s="1"/>
      <c r="HYJ143" s="1"/>
      <c r="HYK143" s="1"/>
      <c r="HYL143" s="1"/>
      <c r="HYM143" s="1"/>
      <c r="HYN143" s="1"/>
      <c r="HYO143" s="1"/>
      <c r="HYP143" s="1"/>
      <c r="HYQ143" s="1"/>
      <c r="HYR143" s="1"/>
      <c r="HYS143" s="1"/>
      <c r="HYT143" s="1"/>
      <c r="HYU143" s="1"/>
      <c r="HYV143" s="1"/>
      <c r="HYW143" s="1"/>
      <c r="HYX143" s="1"/>
      <c r="HYY143" s="1"/>
      <c r="HYZ143" s="1"/>
      <c r="HZA143" s="1"/>
      <c r="HZB143" s="1"/>
      <c r="HZC143" s="1"/>
      <c r="HZD143" s="1"/>
      <c r="HZE143" s="1"/>
      <c r="HZF143" s="1"/>
      <c r="HZG143" s="1"/>
      <c r="HZH143" s="1"/>
      <c r="HZI143" s="1"/>
      <c r="HZJ143" s="1"/>
      <c r="HZK143" s="1"/>
      <c r="HZL143" s="1"/>
      <c r="HZM143" s="1"/>
      <c r="HZN143" s="1"/>
      <c r="HZO143" s="1"/>
      <c r="HZP143" s="1"/>
      <c r="HZQ143" s="1"/>
      <c r="HZR143" s="1"/>
      <c r="HZS143" s="1"/>
      <c r="HZT143" s="1"/>
      <c r="HZU143" s="1"/>
      <c r="HZV143" s="1"/>
      <c r="HZW143" s="1"/>
      <c r="HZX143" s="1"/>
      <c r="HZY143" s="1"/>
      <c r="HZZ143" s="1"/>
      <c r="IAA143" s="1"/>
      <c r="IAB143" s="1"/>
      <c r="IAC143" s="1"/>
      <c r="IAD143" s="1"/>
      <c r="IAE143" s="1"/>
      <c r="IAF143" s="1"/>
      <c r="IAG143" s="1"/>
      <c r="IAH143" s="1"/>
      <c r="IAI143" s="1"/>
      <c r="IAJ143" s="1"/>
      <c r="IAK143" s="1"/>
      <c r="IAL143" s="1"/>
      <c r="IAM143" s="1"/>
      <c r="IAN143" s="1"/>
      <c r="IAO143" s="1"/>
      <c r="IAP143" s="1"/>
      <c r="IAQ143" s="1"/>
      <c r="IAR143" s="1"/>
      <c r="IAS143" s="1"/>
      <c r="IAT143" s="1"/>
      <c r="IAU143" s="1"/>
      <c r="IAV143" s="1"/>
      <c r="IAW143" s="1"/>
      <c r="IAX143" s="1"/>
      <c r="IAY143" s="1"/>
      <c r="IAZ143" s="1"/>
      <c r="IBA143" s="1"/>
      <c r="IBB143" s="1"/>
      <c r="IBC143" s="1"/>
      <c r="IBD143" s="1"/>
      <c r="IBE143" s="1"/>
      <c r="IBF143" s="1"/>
      <c r="IBG143" s="1"/>
      <c r="IBH143" s="1"/>
      <c r="IBI143" s="1"/>
      <c r="IBJ143" s="1"/>
      <c r="IBK143" s="1"/>
      <c r="IBL143" s="1"/>
      <c r="IBM143" s="1"/>
      <c r="IBN143" s="1"/>
      <c r="IBO143" s="1"/>
      <c r="IBP143" s="1"/>
      <c r="IBQ143" s="1"/>
      <c r="IBR143" s="1"/>
      <c r="IBS143" s="1"/>
      <c r="IBT143" s="1"/>
      <c r="IBU143" s="1"/>
      <c r="IBV143" s="1"/>
      <c r="IBW143" s="1"/>
      <c r="IBX143" s="1"/>
      <c r="IBY143" s="1"/>
      <c r="IBZ143" s="1"/>
      <c r="ICA143" s="1"/>
      <c r="ICB143" s="1"/>
      <c r="ICC143" s="1"/>
      <c r="ICD143" s="1"/>
      <c r="ICE143" s="1"/>
      <c r="ICF143" s="1"/>
      <c r="ICG143" s="1"/>
      <c r="ICH143" s="1"/>
      <c r="ICI143" s="1"/>
      <c r="ICJ143" s="1"/>
      <c r="ICK143" s="1"/>
      <c r="ICL143" s="1"/>
      <c r="ICM143" s="1"/>
      <c r="ICN143" s="1"/>
      <c r="ICO143" s="1"/>
      <c r="ICP143" s="1"/>
      <c r="ICQ143" s="1"/>
      <c r="ICR143" s="1"/>
      <c r="ICS143" s="1"/>
      <c r="ICT143" s="1"/>
      <c r="ICU143" s="1"/>
      <c r="ICV143" s="1"/>
      <c r="ICW143" s="1"/>
      <c r="ICX143" s="1"/>
      <c r="ICY143" s="1"/>
      <c r="ICZ143" s="1"/>
      <c r="IDA143" s="1"/>
      <c r="IDB143" s="1"/>
      <c r="IDC143" s="1"/>
      <c r="IDD143" s="1"/>
      <c r="IDE143" s="1"/>
      <c r="IDF143" s="1"/>
      <c r="IDG143" s="1"/>
      <c r="IDH143" s="1"/>
      <c r="IDI143" s="1"/>
      <c r="IDJ143" s="1"/>
      <c r="IDK143" s="1"/>
      <c r="IDL143" s="1"/>
      <c r="IDM143" s="1"/>
      <c r="IDN143" s="1"/>
      <c r="IDO143" s="1"/>
      <c r="IDP143" s="1"/>
      <c r="IDQ143" s="1"/>
      <c r="IDR143" s="1"/>
      <c r="IDS143" s="1"/>
      <c r="IDT143" s="1"/>
      <c r="IDU143" s="1"/>
      <c r="IDV143" s="1"/>
      <c r="IDW143" s="1"/>
      <c r="IDX143" s="1"/>
      <c r="IDY143" s="1"/>
      <c r="IDZ143" s="1"/>
      <c r="IEA143" s="1"/>
      <c r="IEB143" s="1"/>
      <c r="IEC143" s="1"/>
      <c r="IED143" s="1"/>
      <c r="IEE143" s="1"/>
      <c r="IEF143" s="1"/>
      <c r="IEG143" s="1"/>
      <c r="IEH143" s="1"/>
      <c r="IEI143" s="1"/>
      <c r="IEJ143" s="1"/>
      <c r="IEK143" s="1"/>
      <c r="IEL143" s="1"/>
      <c r="IEM143" s="1"/>
      <c r="IEN143" s="1"/>
      <c r="IEO143" s="1"/>
      <c r="IEP143" s="1"/>
      <c r="IEQ143" s="1"/>
      <c r="IER143" s="1"/>
      <c r="IES143" s="1"/>
      <c r="IET143" s="1"/>
      <c r="IEU143" s="1"/>
      <c r="IEV143" s="1"/>
      <c r="IEW143" s="1"/>
      <c r="IEX143" s="1"/>
      <c r="IEY143" s="1"/>
      <c r="IEZ143" s="1"/>
      <c r="IFA143" s="1"/>
      <c r="IFB143" s="1"/>
      <c r="IFC143" s="1"/>
      <c r="IFD143" s="1"/>
      <c r="IFE143" s="1"/>
      <c r="IFF143" s="1"/>
      <c r="IFG143" s="1"/>
      <c r="IFH143" s="1"/>
      <c r="IFI143" s="1"/>
      <c r="IFJ143" s="1"/>
      <c r="IFK143" s="1"/>
      <c r="IFL143" s="1"/>
      <c r="IFM143" s="1"/>
      <c r="IFN143" s="1"/>
      <c r="IFO143" s="1"/>
      <c r="IFP143" s="1"/>
      <c r="IFQ143" s="1"/>
      <c r="IFR143" s="1"/>
      <c r="IFS143" s="1"/>
      <c r="IFT143" s="1"/>
      <c r="IFU143" s="1"/>
      <c r="IFV143" s="1"/>
      <c r="IFW143" s="1"/>
      <c r="IFX143" s="1"/>
      <c r="IFY143" s="1"/>
      <c r="IFZ143" s="1"/>
      <c r="IGA143" s="1"/>
      <c r="IGB143" s="1"/>
      <c r="IGC143" s="1"/>
      <c r="IGD143" s="1"/>
      <c r="IGE143" s="1"/>
      <c r="IGF143" s="1"/>
      <c r="IGG143" s="1"/>
      <c r="IGH143" s="1"/>
      <c r="IGI143" s="1"/>
      <c r="IGJ143" s="1"/>
      <c r="IGK143" s="1"/>
      <c r="IGL143" s="1"/>
      <c r="IGM143" s="1"/>
      <c r="IGN143" s="1"/>
      <c r="IGO143" s="1"/>
      <c r="IGP143" s="1"/>
      <c r="IGQ143" s="1"/>
      <c r="IGR143" s="1"/>
      <c r="IGS143" s="1"/>
      <c r="IGT143" s="1"/>
      <c r="IGU143" s="1"/>
      <c r="IGV143" s="1"/>
      <c r="IGW143" s="1"/>
      <c r="IGX143" s="1"/>
      <c r="IGY143" s="1"/>
      <c r="IGZ143" s="1"/>
      <c r="IHA143" s="1"/>
      <c r="IHB143" s="1"/>
      <c r="IHC143" s="1"/>
      <c r="IHD143" s="1"/>
      <c r="IHE143" s="1"/>
      <c r="IHF143" s="1"/>
      <c r="IHG143" s="1"/>
      <c r="IHH143" s="1"/>
      <c r="IHI143" s="1"/>
      <c r="IHJ143" s="1"/>
      <c r="IHK143" s="1"/>
      <c r="IHL143" s="1"/>
      <c r="IHM143" s="1"/>
      <c r="IHN143" s="1"/>
      <c r="IHO143" s="1"/>
      <c r="IHP143" s="1"/>
      <c r="IHQ143" s="1"/>
      <c r="IHR143" s="1"/>
      <c r="IHS143" s="1"/>
      <c r="IHT143" s="1"/>
      <c r="IHU143" s="1"/>
      <c r="IHV143" s="1"/>
      <c r="IHW143" s="1"/>
      <c r="IHX143" s="1"/>
      <c r="IHY143" s="1"/>
      <c r="IHZ143" s="1"/>
      <c r="IIA143" s="1"/>
      <c r="IIB143" s="1"/>
      <c r="IIC143" s="1"/>
      <c r="IID143" s="1"/>
      <c r="IIE143" s="1"/>
      <c r="IIF143" s="1"/>
      <c r="IIG143" s="1"/>
      <c r="IIH143" s="1"/>
      <c r="III143" s="1"/>
      <c r="IIJ143" s="1"/>
      <c r="IIK143" s="1"/>
      <c r="IIL143" s="1"/>
      <c r="IIM143" s="1"/>
      <c r="IIN143" s="1"/>
      <c r="IIO143" s="1"/>
      <c r="IIP143" s="1"/>
      <c r="IIQ143" s="1"/>
      <c r="IIR143" s="1"/>
      <c r="IIS143" s="1"/>
      <c r="IIT143" s="1"/>
      <c r="IIU143" s="1"/>
      <c r="IIV143" s="1"/>
      <c r="IIW143" s="1"/>
      <c r="IIX143" s="1"/>
      <c r="IIY143" s="1"/>
      <c r="IIZ143" s="1"/>
      <c r="IJA143" s="1"/>
      <c r="IJB143" s="1"/>
      <c r="IJC143" s="1"/>
      <c r="IJD143" s="1"/>
      <c r="IJE143" s="1"/>
      <c r="IJF143" s="1"/>
      <c r="IJG143" s="1"/>
      <c r="IJH143" s="1"/>
      <c r="IJI143" s="1"/>
      <c r="IJJ143" s="1"/>
      <c r="IJK143" s="1"/>
      <c r="IJL143" s="1"/>
      <c r="IJM143" s="1"/>
      <c r="IJN143" s="1"/>
      <c r="IJO143" s="1"/>
      <c r="IJP143" s="1"/>
      <c r="IJQ143" s="1"/>
      <c r="IJR143" s="1"/>
      <c r="IJS143" s="1"/>
      <c r="IJT143" s="1"/>
      <c r="IJU143" s="1"/>
      <c r="IJV143" s="1"/>
      <c r="IJW143" s="1"/>
      <c r="IJX143" s="1"/>
      <c r="IJY143" s="1"/>
      <c r="IJZ143" s="1"/>
      <c r="IKA143" s="1"/>
      <c r="IKB143" s="1"/>
      <c r="IKC143" s="1"/>
      <c r="IKD143" s="1"/>
      <c r="IKE143" s="1"/>
      <c r="IKF143" s="1"/>
      <c r="IKG143" s="1"/>
      <c r="IKH143" s="1"/>
      <c r="IKI143" s="1"/>
      <c r="IKJ143" s="1"/>
      <c r="IKK143" s="1"/>
      <c r="IKL143" s="1"/>
      <c r="IKM143" s="1"/>
      <c r="IKN143" s="1"/>
      <c r="IKO143" s="1"/>
      <c r="IKP143" s="1"/>
      <c r="IKQ143" s="1"/>
      <c r="IKR143" s="1"/>
      <c r="IKS143" s="1"/>
      <c r="IKT143" s="1"/>
      <c r="IKU143" s="1"/>
      <c r="IKV143" s="1"/>
      <c r="IKW143" s="1"/>
      <c r="IKX143" s="1"/>
      <c r="IKY143" s="1"/>
      <c r="IKZ143" s="1"/>
      <c r="ILA143" s="1"/>
      <c r="ILB143" s="1"/>
      <c r="ILC143" s="1"/>
      <c r="ILD143" s="1"/>
      <c r="ILE143" s="1"/>
      <c r="ILF143" s="1"/>
      <c r="ILG143" s="1"/>
      <c r="ILH143" s="1"/>
      <c r="ILI143" s="1"/>
      <c r="ILJ143" s="1"/>
      <c r="ILK143" s="1"/>
      <c r="ILL143" s="1"/>
      <c r="ILM143" s="1"/>
      <c r="ILN143" s="1"/>
      <c r="ILO143" s="1"/>
      <c r="ILP143" s="1"/>
      <c r="ILQ143" s="1"/>
      <c r="ILR143" s="1"/>
      <c r="ILS143" s="1"/>
      <c r="ILT143" s="1"/>
      <c r="ILU143" s="1"/>
      <c r="ILV143" s="1"/>
      <c r="ILW143" s="1"/>
      <c r="ILX143" s="1"/>
      <c r="ILY143" s="1"/>
      <c r="ILZ143" s="1"/>
      <c r="IMA143" s="1"/>
      <c r="IMB143" s="1"/>
      <c r="IMC143" s="1"/>
      <c r="IMD143" s="1"/>
      <c r="IME143" s="1"/>
      <c r="IMF143" s="1"/>
      <c r="IMG143" s="1"/>
      <c r="IMH143" s="1"/>
      <c r="IMI143" s="1"/>
      <c r="IMJ143" s="1"/>
      <c r="IMK143" s="1"/>
      <c r="IML143" s="1"/>
      <c r="IMM143" s="1"/>
      <c r="IMN143" s="1"/>
      <c r="IMO143" s="1"/>
      <c r="IMP143" s="1"/>
      <c r="IMQ143" s="1"/>
      <c r="IMR143" s="1"/>
      <c r="IMS143" s="1"/>
      <c r="IMT143" s="1"/>
      <c r="IMU143" s="1"/>
      <c r="IMV143" s="1"/>
      <c r="IMW143" s="1"/>
      <c r="IMX143" s="1"/>
      <c r="IMY143" s="1"/>
      <c r="IMZ143" s="1"/>
      <c r="INA143" s="1"/>
      <c r="INB143" s="1"/>
      <c r="INC143" s="1"/>
      <c r="IND143" s="1"/>
      <c r="INE143" s="1"/>
      <c r="INF143" s="1"/>
      <c r="ING143" s="1"/>
      <c r="INH143" s="1"/>
      <c r="INI143" s="1"/>
      <c r="INJ143" s="1"/>
      <c r="INK143" s="1"/>
      <c r="INL143" s="1"/>
      <c r="INM143" s="1"/>
      <c r="INN143" s="1"/>
      <c r="INO143" s="1"/>
      <c r="INP143" s="1"/>
      <c r="INQ143" s="1"/>
      <c r="INR143" s="1"/>
      <c r="INS143" s="1"/>
      <c r="INT143" s="1"/>
      <c r="INU143" s="1"/>
      <c r="INV143" s="1"/>
      <c r="INW143" s="1"/>
      <c r="INX143" s="1"/>
      <c r="INY143" s="1"/>
      <c r="INZ143" s="1"/>
      <c r="IOA143" s="1"/>
      <c r="IOB143" s="1"/>
      <c r="IOC143" s="1"/>
      <c r="IOD143" s="1"/>
      <c r="IOE143" s="1"/>
      <c r="IOF143" s="1"/>
      <c r="IOG143" s="1"/>
      <c r="IOH143" s="1"/>
      <c r="IOI143" s="1"/>
      <c r="IOJ143" s="1"/>
      <c r="IOK143" s="1"/>
      <c r="IOL143" s="1"/>
      <c r="IOM143" s="1"/>
      <c r="ION143" s="1"/>
      <c r="IOO143" s="1"/>
      <c r="IOP143" s="1"/>
      <c r="IOQ143" s="1"/>
      <c r="IOR143" s="1"/>
      <c r="IOS143" s="1"/>
      <c r="IOT143" s="1"/>
      <c r="IOU143" s="1"/>
      <c r="IOV143" s="1"/>
      <c r="IOW143" s="1"/>
      <c r="IOX143" s="1"/>
      <c r="IOY143" s="1"/>
      <c r="IOZ143" s="1"/>
      <c r="IPA143" s="1"/>
      <c r="IPB143" s="1"/>
      <c r="IPC143" s="1"/>
      <c r="IPD143" s="1"/>
      <c r="IPE143" s="1"/>
      <c r="IPF143" s="1"/>
      <c r="IPG143" s="1"/>
      <c r="IPH143" s="1"/>
      <c r="IPI143" s="1"/>
      <c r="IPJ143" s="1"/>
      <c r="IPK143" s="1"/>
      <c r="IPL143" s="1"/>
      <c r="IPM143" s="1"/>
      <c r="IPN143" s="1"/>
      <c r="IPO143" s="1"/>
      <c r="IPP143" s="1"/>
      <c r="IPQ143" s="1"/>
      <c r="IPR143" s="1"/>
      <c r="IPS143" s="1"/>
      <c r="IPT143" s="1"/>
      <c r="IPU143" s="1"/>
      <c r="IPV143" s="1"/>
      <c r="IPW143" s="1"/>
      <c r="IPX143" s="1"/>
      <c r="IPY143" s="1"/>
      <c r="IPZ143" s="1"/>
      <c r="IQA143" s="1"/>
      <c r="IQB143" s="1"/>
      <c r="IQC143" s="1"/>
      <c r="IQD143" s="1"/>
      <c r="IQE143" s="1"/>
      <c r="IQF143" s="1"/>
      <c r="IQG143" s="1"/>
      <c r="IQH143" s="1"/>
      <c r="IQI143" s="1"/>
      <c r="IQJ143" s="1"/>
      <c r="IQK143" s="1"/>
      <c r="IQL143" s="1"/>
      <c r="IQM143" s="1"/>
      <c r="IQN143" s="1"/>
      <c r="IQO143" s="1"/>
      <c r="IQP143" s="1"/>
      <c r="IQQ143" s="1"/>
      <c r="IQR143" s="1"/>
      <c r="IQS143" s="1"/>
      <c r="IQT143" s="1"/>
      <c r="IQU143" s="1"/>
      <c r="IQV143" s="1"/>
      <c r="IQW143" s="1"/>
      <c r="IQX143" s="1"/>
      <c r="IQY143" s="1"/>
      <c r="IQZ143" s="1"/>
      <c r="IRA143" s="1"/>
      <c r="IRB143" s="1"/>
      <c r="IRC143" s="1"/>
      <c r="IRD143" s="1"/>
      <c r="IRE143" s="1"/>
      <c r="IRF143" s="1"/>
      <c r="IRG143" s="1"/>
      <c r="IRH143" s="1"/>
      <c r="IRI143" s="1"/>
      <c r="IRJ143" s="1"/>
      <c r="IRK143" s="1"/>
      <c r="IRL143" s="1"/>
      <c r="IRM143" s="1"/>
      <c r="IRN143" s="1"/>
      <c r="IRO143" s="1"/>
      <c r="IRP143" s="1"/>
      <c r="IRQ143" s="1"/>
      <c r="IRR143" s="1"/>
      <c r="IRS143" s="1"/>
      <c r="IRT143" s="1"/>
      <c r="IRU143" s="1"/>
      <c r="IRV143" s="1"/>
      <c r="IRW143" s="1"/>
      <c r="IRX143" s="1"/>
      <c r="IRY143" s="1"/>
      <c r="IRZ143" s="1"/>
      <c r="ISA143" s="1"/>
      <c r="ISB143" s="1"/>
      <c r="ISC143" s="1"/>
      <c r="ISD143" s="1"/>
      <c r="ISE143" s="1"/>
      <c r="ISF143" s="1"/>
      <c r="ISG143" s="1"/>
      <c r="ISH143" s="1"/>
      <c r="ISI143" s="1"/>
      <c r="ISJ143" s="1"/>
      <c r="ISK143" s="1"/>
      <c r="ISL143" s="1"/>
      <c r="ISM143" s="1"/>
      <c r="ISN143" s="1"/>
      <c r="ISO143" s="1"/>
      <c r="ISP143" s="1"/>
      <c r="ISQ143" s="1"/>
      <c r="ISR143" s="1"/>
      <c r="ISS143" s="1"/>
      <c r="IST143" s="1"/>
      <c r="ISU143" s="1"/>
      <c r="ISV143" s="1"/>
      <c r="ISW143" s="1"/>
      <c r="ISX143" s="1"/>
      <c r="ISY143" s="1"/>
      <c r="ISZ143" s="1"/>
      <c r="ITA143" s="1"/>
      <c r="ITB143" s="1"/>
      <c r="ITC143" s="1"/>
      <c r="ITD143" s="1"/>
      <c r="ITE143" s="1"/>
      <c r="ITF143" s="1"/>
      <c r="ITG143" s="1"/>
      <c r="ITH143" s="1"/>
      <c r="ITI143" s="1"/>
      <c r="ITJ143" s="1"/>
      <c r="ITK143" s="1"/>
      <c r="ITL143" s="1"/>
      <c r="ITM143" s="1"/>
      <c r="ITN143" s="1"/>
      <c r="ITO143" s="1"/>
      <c r="ITP143" s="1"/>
      <c r="ITQ143" s="1"/>
      <c r="ITR143" s="1"/>
      <c r="ITS143" s="1"/>
      <c r="ITT143" s="1"/>
      <c r="ITU143" s="1"/>
      <c r="ITV143" s="1"/>
      <c r="ITW143" s="1"/>
      <c r="ITX143" s="1"/>
      <c r="ITY143" s="1"/>
      <c r="ITZ143" s="1"/>
      <c r="IUA143" s="1"/>
      <c r="IUB143" s="1"/>
      <c r="IUC143" s="1"/>
      <c r="IUD143" s="1"/>
      <c r="IUE143" s="1"/>
      <c r="IUF143" s="1"/>
      <c r="IUG143" s="1"/>
      <c r="IUH143" s="1"/>
      <c r="IUI143" s="1"/>
      <c r="IUJ143" s="1"/>
      <c r="IUK143" s="1"/>
      <c r="IUL143" s="1"/>
      <c r="IUM143" s="1"/>
      <c r="IUN143" s="1"/>
      <c r="IUO143" s="1"/>
      <c r="IUP143" s="1"/>
      <c r="IUQ143" s="1"/>
      <c r="IUR143" s="1"/>
      <c r="IUS143" s="1"/>
      <c r="IUT143" s="1"/>
      <c r="IUU143" s="1"/>
      <c r="IUV143" s="1"/>
      <c r="IUW143" s="1"/>
      <c r="IUX143" s="1"/>
      <c r="IUY143" s="1"/>
      <c r="IUZ143" s="1"/>
      <c r="IVA143" s="1"/>
      <c r="IVB143" s="1"/>
      <c r="IVC143" s="1"/>
      <c r="IVD143" s="1"/>
      <c r="IVE143" s="1"/>
      <c r="IVF143" s="1"/>
      <c r="IVG143" s="1"/>
      <c r="IVH143" s="1"/>
      <c r="IVI143" s="1"/>
      <c r="IVJ143" s="1"/>
      <c r="IVK143" s="1"/>
      <c r="IVL143" s="1"/>
      <c r="IVM143" s="1"/>
      <c r="IVN143" s="1"/>
      <c r="IVO143" s="1"/>
      <c r="IVP143" s="1"/>
      <c r="IVQ143" s="1"/>
      <c r="IVR143" s="1"/>
      <c r="IVS143" s="1"/>
      <c r="IVT143" s="1"/>
      <c r="IVU143" s="1"/>
      <c r="IVV143" s="1"/>
      <c r="IVW143" s="1"/>
      <c r="IVX143" s="1"/>
      <c r="IVY143" s="1"/>
      <c r="IVZ143" s="1"/>
      <c r="IWA143" s="1"/>
      <c r="IWB143" s="1"/>
      <c r="IWC143" s="1"/>
      <c r="IWD143" s="1"/>
      <c r="IWE143" s="1"/>
      <c r="IWF143" s="1"/>
      <c r="IWG143" s="1"/>
      <c r="IWH143" s="1"/>
      <c r="IWI143" s="1"/>
      <c r="IWJ143" s="1"/>
      <c r="IWK143" s="1"/>
      <c r="IWL143" s="1"/>
      <c r="IWM143" s="1"/>
      <c r="IWN143" s="1"/>
      <c r="IWO143" s="1"/>
      <c r="IWP143" s="1"/>
      <c r="IWQ143" s="1"/>
      <c r="IWR143" s="1"/>
      <c r="IWS143" s="1"/>
      <c r="IWT143" s="1"/>
      <c r="IWU143" s="1"/>
      <c r="IWV143" s="1"/>
      <c r="IWW143" s="1"/>
      <c r="IWX143" s="1"/>
      <c r="IWY143" s="1"/>
      <c r="IWZ143" s="1"/>
      <c r="IXA143" s="1"/>
      <c r="IXB143" s="1"/>
      <c r="IXC143" s="1"/>
      <c r="IXD143" s="1"/>
      <c r="IXE143" s="1"/>
      <c r="IXF143" s="1"/>
      <c r="IXG143" s="1"/>
      <c r="IXH143" s="1"/>
      <c r="IXI143" s="1"/>
      <c r="IXJ143" s="1"/>
      <c r="IXK143" s="1"/>
      <c r="IXL143" s="1"/>
      <c r="IXM143" s="1"/>
      <c r="IXN143" s="1"/>
      <c r="IXO143" s="1"/>
      <c r="IXP143" s="1"/>
      <c r="IXQ143" s="1"/>
      <c r="IXR143" s="1"/>
      <c r="IXS143" s="1"/>
      <c r="IXT143" s="1"/>
      <c r="IXU143" s="1"/>
      <c r="IXV143" s="1"/>
      <c r="IXW143" s="1"/>
      <c r="IXX143" s="1"/>
      <c r="IXY143" s="1"/>
      <c r="IXZ143" s="1"/>
      <c r="IYA143" s="1"/>
      <c r="IYB143" s="1"/>
      <c r="IYC143" s="1"/>
      <c r="IYD143" s="1"/>
      <c r="IYE143" s="1"/>
      <c r="IYF143" s="1"/>
      <c r="IYG143" s="1"/>
      <c r="IYH143" s="1"/>
      <c r="IYI143" s="1"/>
      <c r="IYJ143" s="1"/>
      <c r="IYK143" s="1"/>
      <c r="IYL143" s="1"/>
      <c r="IYM143" s="1"/>
      <c r="IYN143" s="1"/>
      <c r="IYO143" s="1"/>
      <c r="IYP143" s="1"/>
      <c r="IYQ143" s="1"/>
      <c r="IYR143" s="1"/>
      <c r="IYS143" s="1"/>
      <c r="IYT143" s="1"/>
      <c r="IYU143" s="1"/>
      <c r="IYV143" s="1"/>
      <c r="IYW143" s="1"/>
      <c r="IYX143" s="1"/>
      <c r="IYY143" s="1"/>
      <c r="IYZ143" s="1"/>
      <c r="IZA143" s="1"/>
      <c r="IZB143" s="1"/>
      <c r="IZC143" s="1"/>
      <c r="IZD143" s="1"/>
      <c r="IZE143" s="1"/>
      <c r="IZF143" s="1"/>
      <c r="IZG143" s="1"/>
      <c r="IZH143" s="1"/>
      <c r="IZI143" s="1"/>
      <c r="IZJ143" s="1"/>
      <c r="IZK143" s="1"/>
      <c r="IZL143" s="1"/>
      <c r="IZM143" s="1"/>
      <c r="IZN143" s="1"/>
      <c r="IZO143" s="1"/>
      <c r="IZP143" s="1"/>
      <c r="IZQ143" s="1"/>
      <c r="IZR143" s="1"/>
      <c r="IZS143" s="1"/>
      <c r="IZT143" s="1"/>
      <c r="IZU143" s="1"/>
      <c r="IZV143" s="1"/>
      <c r="IZW143" s="1"/>
      <c r="IZX143" s="1"/>
      <c r="IZY143" s="1"/>
      <c r="IZZ143" s="1"/>
      <c r="JAA143" s="1"/>
      <c r="JAB143" s="1"/>
      <c r="JAC143" s="1"/>
      <c r="JAD143" s="1"/>
      <c r="JAE143" s="1"/>
      <c r="JAF143" s="1"/>
      <c r="JAG143" s="1"/>
      <c r="JAH143" s="1"/>
      <c r="JAI143" s="1"/>
      <c r="JAJ143" s="1"/>
      <c r="JAK143" s="1"/>
      <c r="JAL143" s="1"/>
      <c r="JAM143" s="1"/>
      <c r="JAN143" s="1"/>
      <c r="JAO143" s="1"/>
      <c r="JAP143" s="1"/>
      <c r="JAQ143" s="1"/>
      <c r="JAR143" s="1"/>
      <c r="JAS143" s="1"/>
      <c r="JAT143" s="1"/>
      <c r="JAU143" s="1"/>
      <c r="JAV143" s="1"/>
      <c r="JAW143" s="1"/>
      <c r="JAX143" s="1"/>
      <c r="JAY143" s="1"/>
      <c r="JAZ143" s="1"/>
      <c r="JBA143" s="1"/>
      <c r="JBB143" s="1"/>
      <c r="JBC143" s="1"/>
      <c r="JBD143" s="1"/>
      <c r="JBE143" s="1"/>
      <c r="JBF143" s="1"/>
      <c r="JBG143" s="1"/>
      <c r="JBH143" s="1"/>
      <c r="JBI143" s="1"/>
      <c r="JBJ143" s="1"/>
      <c r="JBK143" s="1"/>
      <c r="JBL143" s="1"/>
      <c r="JBM143" s="1"/>
      <c r="JBN143" s="1"/>
      <c r="JBO143" s="1"/>
      <c r="JBP143" s="1"/>
      <c r="JBQ143" s="1"/>
      <c r="JBR143" s="1"/>
      <c r="JBS143" s="1"/>
      <c r="JBT143" s="1"/>
      <c r="JBU143" s="1"/>
      <c r="JBV143" s="1"/>
      <c r="JBW143" s="1"/>
      <c r="JBX143" s="1"/>
      <c r="JBY143" s="1"/>
      <c r="JBZ143" s="1"/>
      <c r="JCA143" s="1"/>
      <c r="JCB143" s="1"/>
      <c r="JCC143" s="1"/>
      <c r="JCD143" s="1"/>
      <c r="JCE143" s="1"/>
      <c r="JCF143" s="1"/>
      <c r="JCG143" s="1"/>
      <c r="JCH143" s="1"/>
      <c r="JCI143" s="1"/>
      <c r="JCJ143" s="1"/>
      <c r="JCK143" s="1"/>
      <c r="JCL143" s="1"/>
      <c r="JCM143" s="1"/>
      <c r="JCN143" s="1"/>
      <c r="JCO143" s="1"/>
      <c r="JCP143" s="1"/>
      <c r="JCQ143" s="1"/>
      <c r="JCR143" s="1"/>
      <c r="JCS143" s="1"/>
      <c r="JCT143" s="1"/>
      <c r="JCU143" s="1"/>
      <c r="JCV143" s="1"/>
      <c r="JCW143" s="1"/>
      <c r="JCX143" s="1"/>
      <c r="JCY143" s="1"/>
      <c r="JCZ143" s="1"/>
      <c r="JDA143" s="1"/>
      <c r="JDB143" s="1"/>
      <c r="JDC143" s="1"/>
      <c r="JDD143" s="1"/>
      <c r="JDE143" s="1"/>
      <c r="JDF143" s="1"/>
      <c r="JDG143" s="1"/>
      <c r="JDH143" s="1"/>
      <c r="JDI143" s="1"/>
      <c r="JDJ143" s="1"/>
      <c r="JDK143" s="1"/>
      <c r="JDL143" s="1"/>
      <c r="JDM143" s="1"/>
      <c r="JDN143" s="1"/>
      <c r="JDO143" s="1"/>
      <c r="JDP143" s="1"/>
      <c r="JDQ143" s="1"/>
      <c r="JDR143" s="1"/>
      <c r="JDS143" s="1"/>
      <c r="JDT143" s="1"/>
      <c r="JDU143" s="1"/>
      <c r="JDV143" s="1"/>
      <c r="JDW143" s="1"/>
      <c r="JDX143" s="1"/>
      <c r="JDY143" s="1"/>
      <c r="JDZ143" s="1"/>
      <c r="JEA143" s="1"/>
      <c r="JEB143" s="1"/>
      <c r="JEC143" s="1"/>
      <c r="JED143" s="1"/>
      <c r="JEE143" s="1"/>
      <c r="JEF143" s="1"/>
      <c r="JEG143" s="1"/>
      <c r="JEH143" s="1"/>
      <c r="JEI143" s="1"/>
      <c r="JEJ143" s="1"/>
      <c r="JEK143" s="1"/>
      <c r="JEL143" s="1"/>
      <c r="JEM143" s="1"/>
      <c r="JEN143" s="1"/>
      <c r="JEO143" s="1"/>
      <c r="JEP143" s="1"/>
      <c r="JEQ143" s="1"/>
      <c r="JER143" s="1"/>
      <c r="JES143" s="1"/>
      <c r="JET143" s="1"/>
      <c r="JEU143" s="1"/>
      <c r="JEV143" s="1"/>
      <c r="JEW143" s="1"/>
      <c r="JEX143" s="1"/>
      <c r="JEY143" s="1"/>
      <c r="JEZ143" s="1"/>
      <c r="JFA143" s="1"/>
      <c r="JFB143" s="1"/>
      <c r="JFC143" s="1"/>
      <c r="JFD143" s="1"/>
      <c r="JFE143" s="1"/>
      <c r="JFF143" s="1"/>
      <c r="JFG143" s="1"/>
      <c r="JFH143" s="1"/>
      <c r="JFI143" s="1"/>
      <c r="JFJ143" s="1"/>
      <c r="JFK143" s="1"/>
      <c r="JFL143" s="1"/>
      <c r="JFM143" s="1"/>
      <c r="JFN143" s="1"/>
      <c r="JFO143" s="1"/>
      <c r="JFP143" s="1"/>
      <c r="JFQ143" s="1"/>
      <c r="JFR143" s="1"/>
      <c r="JFS143" s="1"/>
      <c r="JFT143" s="1"/>
      <c r="JFU143" s="1"/>
      <c r="JFV143" s="1"/>
      <c r="JFW143" s="1"/>
      <c r="JFX143" s="1"/>
      <c r="JFY143" s="1"/>
      <c r="JFZ143" s="1"/>
      <c r="JGA143" s="1"/>
      <c r="JGB143" s="1"/>
      <c r="JGC143" s="1"/>
      <c r="JGD143" s="1"/>
      <c r="JGE143" s="1"/>
      <c r="JGF143" s="1"/>
      <c r="JGG143" s="1"/>
      <c r="JGH143" s="1"/>
      <c r="JGI143" s="1"/>
      <c r="JGJ143" s="1"/>
      <c r="JGK143" s="1"/>
      <c r="JGL143" s="1"/>
      <c r="JGM143" s="1"/>
      <c r="JGN143" s="1"/>
      <c r="JGO143" s="1"/>
      <c r="JGP143" s="1"/>
      <c r="JGQ143" s="1"/>
      <c r="JGR143" s="1"/>
      <c r="JGS143" s="1"/>
      <c r="JGT143" s="1"/>
      <c r="JGU143" s="1"/>
      <c r="JGV143" s="1"/>
      <c r="JGW143" s="1"/>
      <c r="JGX143" s="1"/>
      <c r="JGY143" s="1"/>
      <c r="JGZ143" s="1"/>
      <c r="JHA143" s="1"/>
      <c r="JHB143" s="1"/>
      <c r="JHC143" s="1"/>
      <c r="JHD143" s="1"/>
      <c r="JHE143" s="1"/>
      <c r="JHF143" s="1"/>
      <c r="JHG143" s="1"/>
      <c r="JHH143" s="1"/>
      <c r="JHI143" s="1"/>
      <c r="JHJ143" s="1"/>
      <c r="JHK143" s="1"/>
      <c r="JHL143" s="1"/>
      <c r="JHM143" s="1"/>
      <c r="JHN143" s="1"/>
      <c r="JHO143" s="1"/>
      <c r="JHP143" s="1"/>
      <c r="JHQ143" s="1"/>
      <c r="JHR143" s="1"/>
      <c r="JHS143" s="1"/>
      <c r="JHT143" s="1"/>
      <c r="JHU143" s="1"/>
      <c r="JHV143" s="1"/>
      <c r="JHW143" s="1"/>
      <c r="JHX143" s="1"/>
      <c r="JHY143" s="1"/>
      <c r="JHZ143" s="1"/>
      <c r="JIA143" s="1"/>
      <c r="JIB143" s="1"/>
      <c r="JIC143" s="1"/>
      <c r="JID143" s="1"/>
      <c r="JIE143" s="1"/>
      <c r="JIF143" s="1"/>
      <c r="JIG143" s="1"/>
      <c r="JIH143" s="1"/>
      <c r="JII143" s="1"/>
      <c r="JIJ143" s="1"/>
      <c r="JIK143" s="1"/>
      <c r="JIL143" s="1"/>
      <c r="JIM143" s="1"/>
      <c r="JIN143" s="1"/>
      <c r="JIO143" s="1"/>
      <c r="JIP143" s="1"/>
      <c r="JIQ143" s="1"/>
      <c r="JIR143" s="1"/>
      <c r="JIS143" s="1"/>
      <c r="JIT143" s="1"/>
      <c r="JIU143" s="1"/>
      <c r="JIV143" s="1"/>
      <c r="JIW143" s="1"/>
      <c r="JIX143" s="1"/>
      <c r="JIY143" s="1"/>
      <c r="JIZ143" s="1"/>
      <c r="JJA143" s="1"/>
      <c r="JJB143" s="1"/>
      <c r="JJC143" s="1"/>
      <c r="JJD143" s="1"/>
      <c r="JJE143" s="1"/>
      <c r="JJF143" s="1"/>
      <c r="JJG143" s="1"/>
      <c r="JJH143" s="1"/>
      <c r="JJI143" s="1"/>
      <c r="JJJ143" s="1"/>
      <c r="JJK143" s="1"/>
      <c r="JJL143" s="1"/>
      <c r="JJM143" s="1"/>
      <c r="JJN143" s="1"/>
      <c r="JJO143" s="1"/>
      <c r="JJP143" s="1"/>
      <c r="JJQ143" s="1"/>
      <c r="JJR143" s="1"/>
      <c r="JJS143" s="1"/>
      <c r="JJT143" s="1"/>
      <c r="JJU143" s="1"/>
      <c r="JJV143" s="1"/>
      <c r="JJW143" s="1"/>
      <c r="JJX143" s="1"/>
      <c r="JJY143" s="1"/>
      <c r="JJZ143" s="1"/>
      <c r="JKA143" s="1"/>
      <c r="JKB143" s="1"/>
      <c r="JKC143" s="1"/>
      <c r="JKD143" s="1"/>
      <c r="JKE143" s="1"/>
      <c r="JKF143" s="1"/>
      <c r="JKG143" s="1"/>
      <c r="JKH143" s="1"/>
      <c r="JKI143" s="1"/>
      <c r="JKJ143" s="1"/>
      <c r="JKK143" s="1"/>
      <c r="JKL143" s="1"/>
      <c r="JKM143" s="1"/>
      <c r="JKN143" s="1"/>
      <c r="JKO143" s="1"/>
      <c r="JKP143" s="1"/>
      <c r="JKQ143" s="1"/>
      <c r="JKR143" s="1"/>
      <c r="JKS143" s="1"/>
      <c r="JKT143" s="1"/>
      <c r="JKU143" s="1"/>
      <c r="JKV143" s="1"/>
      <c r="JKW143" s="1"/>
      <c r="JKX143" s="1"/>
      <c r="JKY143" s="1"/>
      <c r="JKZ143" s="1"/>
      <c r="JLA143" s="1"/>
      <c r="JLB143" s="1"/>
      <c r="JLC143" s="1"/>
      <c r="JLD143" s="1"/>
      <c r="JLE143" s="1"/>
      <c r="JLF143" s="1"/>
      <c r="JLG143" s="1"/>
      <c r="JLH143" s="1"/>
      <c r="JLI143" s="1"/>
      <c r="JLJ143" s="1"/>
      <c r="JLK143" s="1"/>
      <c r="JLL143" s="1"/>
      <c r="JLM143" s="1"/>
      <c r="JLN143" s="1"/>
      <c r="JLO143" s="1"/>
      <c r="JLP143" s="1"/>
      <c r="JLQ143" s="1"/>
      <c r="JLR143" s="1"/>
      <c r="JLS143" s="1"/>
      <c r="JLT143" s="1"/>
      <c r="JLU143" s="1"/>
      <c r="JLV143" s="1"/>
      <c r="JLW143" s="1"/>
      <c r="JLX143" s="1"/>
      <c r="JLY143" s="1"/>
      <c r="JLZ143" s="1"/>
      <c r="JMA143" s="1"/>
      <c r="JMB143" s="1"/>
      <c r="JMC143" s="1"/>
      <c r="JMD143" s="1"/>
      <c r="JME143" s="1"/>
      <c r="JMF143" s="1"/>
      <c r="JMG143" s="1"/>
      <c r="JMH143" s="1"/>
      <c r="JMI143" s="1"/>
      <c r="JMJ143" s="1"/>
      <c r="JMK143" s="1"/>
      <c r="JML143" s="1"/>
      <c r="JMM143" s="1"/>
      <c r="JMN143" s="1"/>
      <c r="JMO143" s="1"/>
      <c r="JMP143" s="1"/>
      <c r="JMQ143" s="1"/>
      <c r="JMR143" s="1"/>
      <c r="JMS143" s="1"/>
      <c r="JMT143" s="1"/>
      <c r="JMU143" s="1"/>
      <c r="JMV143" s="1"/>
      <c r="JMW143" s="1"/>
      <c r="JMX143" s="1"/>
      <c r="JMY143" s="1"/>
      <c r="JMZ143" s="1"/>
      <c r="JNA143" s="1"/>
      <c r="JNB143" s="1"/>
      <c r="JNC143" s="1"/>
      <c r="JND143" s="1"/>
      <c r="JNE143" s="1"/>
      <c r="JNF143" s="1"/>
      <c r="JNG143" s="1"/>
      <c r="JNH143" s="1"/>
      <c r="JNI143" s="1"/>
      <c r="JNJ143" s="1"/>
      <c r="JNK143" s="1"/>
      <c r="JNL143" s="1"/>
      <c r="JNM143" s="1"/>
      <c r="JNN143" s="1"/>
      <c r="JNO143" s="1"/>
      <c r="JNP143" s="1"/>
      <c r="JNQ143" s="1"/>
      <c r="JNR143" s="1"/>
      <c r="JNS143" s="1"/>
      <c r="JNT143" s="1"/>
      <c r="JNU143" s="1"/>
      <c r="JNV143" s="1"/>
      <c r="JNW143" s="1"/>
      <c r="JNX143" s="1"/>
      <c r="JNY143" s="1"/>
      <c r="JNZ143" s="1"/>
      <c r="JOA143" s="1"/>
      <c r="JOB143" s="1"/>
      <c r="JOC143" s="1"/>
      <c r="JOD143" s="1"/>
      <c r="JOE143" s="1"/>
      <c r="JOF143" s="1"/>
      <c r="JOG143" s="1"/>
      <c r="JOH143" s="1"/>
      <c r="JOI143" s="1"/>
      <c r="JOJ143" s="1"/>
      <c r="JOK143" s="1"/>
      <c r="JOL143" s="1"/>
      <c r="JOM143" s="1"/>
      <c r="JON143" s="1"/>
      <c r="JOO143" s="1"/>
      <c r="JOP143" s="1"/>
      <c r="JOQ143" s="1"/>
      <c r="JOR143" s="1"/>
      <c r="JOS143" s="1"/>
      <c r="JOT143" s="1"/>
      <c r="JOU143" s="1"/>
      <c r="JOV143" s="1"/>
      <c r="JOW143" s="1"/>
      <c r="JOX143" s="1"/>
      <c r="JOY143" s="1"/>
      <c r="JOZ143" s="1"/>
      <c r="JPA143" s="1"/>
      <c r="JPB143" s="1"/>
      <c r="JPC143" s="1"/>
      <c r="JPD143" s="1"/>
      <c r="JPE143" s="1"/>
      <c r="JPF143" s="1"/>
      <c r="JPG143" s="1"/>
      <c r="JPH143" s="1"/>
      <c r="JPI143" s="1"/>
      <c r="JPJ143" s="1"/>
      <c r="JPK143" s="1"/>
      <c r="JPL143" s="1"/>
      <c r="JPM143" s="1"/>
      <c r="JPN143" s="1"/>
      <c r="JPO143" s="1"/>
      <c r="JPP143" s="1"/>
      <c r="JPQ143" s="1"/>
      <c r="JPR143" s="1"/>
      <c r="JPS143" s="1"/>
      <c r="JPT143" s="1"/>
      <c r="JPU143" s="1"/>
      <c r="JPV143" s="1"/>
      <c r="JPW143" s="1"/>
      <c r="JPX143" s="1"/>
      <c r="JPY143" s="1"/>
      <c r="JPZ143" s="1"/>
      <c r="JQA143" s="1"/>
      <c r="JQB143" s="1"/>
      <c r="JQC143" s="1"/>
      <c r="JQD143" s="1"/>
      <c r="JQE143" s="1"/>
      <c r="JQF143" s="1"/>
      <c r="JQG143" s="1"/>
      <c r="JQH143" s="1"/>
      <c r="JQI143" s="1"/>
      <c r="JQJ143" s="1"/>
      <c r="JQK143" s="1"/>
      <c r="JQL143" s="1"/>
      <c r="JQM143" s="1"/>
      <c r="JQN143" s="1"/>
      <c r="JQO143" s="1"/>
      <c r="JQP143" s="1"/>
      <c r="JQQ143" s="1"/>
      <c r="JQR143" s="1"/>
      <c r="JQS143" s="1"/>
      <c r="JQT143" s="1"/>
      <c r="JQU143" s="1"/>
      <c r="JQV143" s="1"/>
      <c r="JQW143" s="1"/>
      <c r="JQX143" s="1"/>
      <c r="JQY143" s="1"/>
      <c r="JQZ143" s="1"/>
      <c r="JRA143" s="1"/>
      <c r="JRB143" s="1"/>
      <c r="JRC143" s="1"/>
      <c r="JRD143" s="1"/>
      <c r="JRE143" s="1"/>
      <c r="JRF143" s="1"/>
      <c r="JRG143" s="1"/>
      <c r="JRH143" s="1"/>
      <c r="JRI143" s="1"/>
      <c r="JRJ143" s="1"/>
      <c r="JRK143" s="1"/>
      <c r="JRL143" s="1"/>
      <c r="JRM143" s="1"/>
      <c r="JRN143" s="1"/>
      <c r="JRO143" s="1"/>
      <c r="JRP143" s="1"/>
      <c r="JRQ143" s="1"/>
      <c r="JRR143" s="1"/>
      <c r="JRS143" s="1"/>
      <c r="JRT143" s="1"/>
      <c r="JRU143" s="1"/>
      <c r="JRV143" s="1"/>
      <c r="JRW143" s="1"/>
      <c r="JRX143" s="1"/>
      <c r="JRY143" s="1"/>
      <c r="JRZ143" s="1"/>
      <c r="JSA143" s="1"/>
      <c r="JSB143" s="1"/>
      <c r="JSC143" s="1"/>
      <c r="JSD143" s="1"/>
      <c r="JSE143" s="1"/>
      <c r="JSF143" s="1"/>
      <c r="JSG143" s="1"/>
      <c r="JSH143" s="1"/>
      <c r="JSI143" s="1"/>
      <c r="JSJ143" s="1"/>
      <c r="JSK143" s="1"/>
      <c r="JSL143" s="1"/>
      <c r="JSM143" s="1"/>
      <c r="JSN143" s="1"/>
      <c r="JSO143" s="1"/>
      <c r="JSP143" s="1"/>
      <c r="JSQ143" s="1"/>
      <c r="JSR143" s="1"/>
      <c r="JSS143" s="1"/>
      <c r="JST143" s="1"/>
      <c r="JSU143" s="1"/>
      <c r="JSV143" s="1"/>
      <c r="JSW143" s="1"/>
      <c r="JSX143" s="1"/>
      <c r="JSY143" s="1"/>
      <c r="JSZ143" s="1"/>
      <c r="JTA143" s="1"/>
      <c r="JTB143" s="1"/>
      <c r="JTC143" s="1"/>
      <c r="JTD143" s="1"/>
      <c r="JTE143" s="1"/>
      <c r="JTF143" s="1"/>
      <c r="JTG143" s="1"/>
      <c r="JTH143" s="1"/>
      <c r="JTI143" s="1"/>
      <c r="JTJ143" s="1"/>
      <c r="JTK143" s="1"/>
      <c r="JTL143" s="1"/>
      <c r="JTM143" s="1"/>
      <c r="JTN143" s="1"/>
      <c r="JTO143" s="1"/>
      <c r="JTP143" s="1"/>
      <c r="JTQ143" s="1"/>
      <c r="JTR143" s="1"/>
      <c r="JTS143" s="1"/>
      <c r="JTT143" s="1"/>
      <c r="JTU143" s="1"/>
      <c r="JTV143" s="1"/>
      <c r="JTW143" s="1"/>
      <c r="JTX143" s="1"/>
      <c r="JTY143" s="1"/>
      <c r="JTZ143" s="1"/>
      <c r="JUA143" s="1"/>
      <c r="JUB143" s="1"/>
      <c r="JUC143" s="1"/>
      <c r="JUD143" s="1"/>
      <c r="JUE143" s="1"/>
      <c r="JUF143" s="1"/>
      <c r="JUG143" s="1"/>
      <c r="JUH143" s="1"/>
      <c r="JUI143" s="1"/>
      <c r="JUJ143" s="1"/>
      <c r="JUK143" s="1"/>
      <c r="JUL143" s="1"/>
      <c r="JUM143" s="1"/>
      <c r="JUN143" s="1"/>
      <c r="JUO143" s="1"/>
      <c r="JUP143" s="1"/>
      <c r="JUQ143" s="1"/>
      <c r="JUR143" s="1"/>
      <c r="JUS143" s="1"/>
      <c r="JUT143" s="1"/>
      <c r="JUU143" s="1"/>
      <c r="JUV143" s="1"/>
      <c r="JUW143" s="1"/>
      <c r="JUX143" s="1"/>
      <c r="JUY143" s="1"/>
      <c r="JUZ143" s="1"/>
      <c r="JVA143" s="1"/>
      <c r="JVB143" s="1"/>
      <c r="JVC143" s="1"/>
      <c r="JVD143" s="1"/>
      <c r="JVE143" s="1"/>
      <c r="JVF143" s="1"/>
      <c r="JVG143" s="1"/>
      <c r="JVH143" s="1"/>
      <c r="JVI143" s="1"/>
      <c r="JVJ143" s="1"/>
      <c r="JVK143" s="1"/>
      <c r="JVL143" s="1"/>
      <c r="JVM143" s="1"/>
      <c r="JVN143" s="1"/>
      <c r="JVO143" s="1"/>
      <c r="JVP143" s="1"/>
      <c r="JVQ143" s="1"/>
      <c r="JVR143" s="1"/>
      <c r="JVS143" s="1"/>
      <c r="JVT143" s="1"/>
      <c r="JVU143" s="1"/>
      <c r="JVV143" s="1"/>
      <c r="JVW143" s="1"/>
      <c r="JVX143" s="1"/>
      <c r="JVY143" s="1"/>
      <c r="JVZ143" s="1"/>
      <c r="JWA143" s="1"/>
      <c r="JWB143" s="1"/>
      <c r="JWC143" s="1"/>
      <c r="JWD143" s="1"/>
      <c r="JWE143" s="1"/>
      <c r="JWF143" s="1"/>
      <c r="JWG143" s="1"/>
      <c r="JWH143" s="1"/>
      <c r="JWI143" s="1"/>
      <c r="JWJ143" s="1"/>
      <c r="JWK143" s="1"/>
      <c r="JWL143" s="1"/>
      <c r="JWM143" s="1"/>
      <c r="JWN143" s="1"/>
      <c r="JWO143" s="1"/>
      <c r="JWP143" s="1"/>
      <c r="JWQ143" s="1"/>
      <c r="JWR143" s="1"/>
      <c r="JWS143" s="1"/>
      <c r="JWT143" s="1"/>
      <c r="JWU143" s="1"/>
      <c r="JWV143" s="1"/>
      <c r="JWW143" s="1"/>
      <c r="JWX143" s="1"/>
      <c r="JWY143" s="1"/>
      <c r="JWZ143" s="1"/>
      <c r="JXA143" s="1"/>
      <c r="JXB143" s="1"/>
      <c r="JXC143" s="1"/>
      <c r="JXD143" s="1"/>
      <c r="JXE143" s="1"/>
      <c r="JXF143" s="1"/>
      <c r="JXG143" s="1"/>
      <c r="JXH143" s="1"/>
      <c r="JXI143" s="1"/>
      <c r="JXJ143" s="1"/>
      <c r="JXK143" s="1"/>
      <c r="JXL143" s="1"/>
      <c r="JXM143" s="1"/>
      <c r="JXN143" s="1"/>
      <c r="JXO143" s="1"/>
      <c r="JXP143" s="1"/>
      <c r="JXQ143" s="1"/>
      <c r="JXR143" s="1"/>
      <c r="JXS143" s="1"/>
      <c r="JXT143" s="1"/>
      <c r="JXU143" s="1"/>
      <c r="JXV143" s="1"/>
      <c r="JXW143" s="1"/>
      <c r="JXX143" s="1"/>
      <c r="JXY143" s="1"/>
      <c r="JXZ143" s="1"/>
      <c r="JYA143" s="1"/>
      <c r="JYB143" s="1"/>
      <c r="JYC143" s="1"/>
      <c r="JYD143" s="1"/>
      <c r="JYE143" s="1"/>
      <c r="JYF143" s="1"/>
      <c r="JYG143" s="1"/>
      <c r="JYH143" s="1"/>
      <c r="JYI143" s="1"/>
      <c r="JYJ143" s="1"/>
      <c r="JYK143" s="1"/>
      <c r="JYL143" s="1"/>
      <c r="JYM143" s="1"/>
      <c r="JYN143" s="1"/>
      <c r="JYO143" s="1"/>
      <c r="JYP143" s="1"/>
      <c r="JYQ143" s="1"/>
      <c r="JYR143" s="1"/>
      <c r="JYS143" s="1"/>
      <c r="JYT143" s="1"/>
      <c r="JYU143" s="1"/>
      <c r="JYV143" s="1"/>
      <c r="JYW143" s="1"/>
      <c r="JYX143" s="1"/>
      <c r="JYY143" s="1"/>
      <c r="JYZ143" s="1"/>
      <c r="JZA143" s="1"/>
      <c r="JZB143" s="1"/>
      <c r="JZC143" s="1"/>
      <c r="JZD143" s="1"/>
      <c r="JZE143" s="1"/>
      <c r="JZF143" s="1"/>
      <c r="JZG143" s="1"/>
      <c r="JZH143" s="1"/>
      <c r="JZI143" s="1"/>
      <c r="JZJ143" s="1"/>
      <c r="JZK143" s="1"/>
      <c r="JZL143" s="1"/>
      <c r="JZM143" s="1"/>
      <c r="JZN143" s="1"/>
      <c r="JZO143" s="1"/>
      <c r="JZP143" s="1"/>
      <c r="JZQ143" s="1"/>
      <c r="JZR143" s="1"/>
      <c r="JZS143" s="1"/>
      <c r="JZT143" s="1"/>
      <c r="JZU143" s="1"/>
      <c r="JZV143" s="1"/>
      <c r="JZW143" s="1"/>
      <c r="JZX143" s="1"/>
      <c r="JZY143" s="1"/>
      <c r="JZZ143" s="1"/>
      <c r="KAA143" s="1"/>
      <c r="KAB143" s="1"/>
      <c r="KAC143" s="1"/>
      <c r="KAD143" s="1"/>
      <c r="KAE143" s="1"/>
      <c r="KAF143" s="1"/>
      <c r="KAG143" s="1"/>
      <c r="KAH143" s="1"/>
      <c r="KAI143" s="1"/>
      <c r="KAJ143" s="1"/>
      <c r="KAK143" s="1"/>
      <c r="KAL143" s="1"/>
      <c r="KAM143" s="1"/>
      <c r="KAN143" s="1"/>
      <c r="KAO143" s="1"/>
      <c r="KAP143" s="1"/>
      <c r="KAQ143" s="1"/>
      <c r="KAR143" s="1"/>
      <c r="KAS143" s="1"/>
      <c r="KAT143" s="1"/>
      <c r="KAU143" s="1"/>
      <c r="KAV143" s="1"/>
      <c r="KAW143" s="1"/>
      <c r="KAX143" s="1"/>
      <c r="KAY143" s="1"/>
      <c r="KAZ143" s="1"/>
      <c r="KBA143" s="1"/>
      <c r="KBB143" s="1"/>
      <c r="KBC143" s="1"/>
      <c r="KBD143" s="1"/>
      <c r="KBE143" s="1"/>
      <c r="KBF143" s="1"/>
      <c r="KBG143" s="1"/>
      <c r="KBH143" s="1"/>
      <c r="KBI143" s="1"/>
      <c r="KBJ143" s="1"/>
      <c r="KBK143" s="1"/>
      <c r="KBL143" s="1"/>
      <c r="KBM143" s="1"/>
      <c r="KBN143" s="1"/>
      <c r="KBO143" s="1"/>
      <c r="KBP143" s="1"/>
      <c r="KBQ143" s="1"/>
      <c r="KBR143" s="1"/>
      <c r="KBS143" s="1"/>
      <c r="KBT143" s="1"/>
      <c r="KBU143" s="1"/>
      <c r="KBV143" s="1"/>
      <c r="KBW143" s="1"/>
      <c r="KBX143" s="1"/>
      <c r="KBY143" s="1"/>
      <c r="KBZ143" s="1"/>
      <c r="KCA143" s="1"/>
      <c r="KCB143" s="1"/>
      <c r="KCC143" s="1"/>
      <c r="KCD143" s="1"/>
      <c r="KCE143" s="1"/>
      <c r="KCF143" s="1"/>
      <c r="KCG143" s="1"/>
      <c r="KCH143" s="1"/>
      <c r="KCI143" s="1"/>
      <c r="KCJ143" s="1"/>
      <c r="KCK143" s="1"/>
      <c r="KCL143" s="1"/>
      <c r="KCM143" s="1"/>
      <c r="KCN143" s="1"/>
      <c r="KCO143" s="1"/>
      <c r="KCP143" s="1"/>
      <c r="KCQ143" s="1"/>
      <c r="KCR143" s="1"/>
      <c r="KCS143" s="1"/>
      <c r="KCT143" s="1"/>
      <c r="KCU143" s="1"/>
      <c r="KCV143" s="1"/>
      <c r="KCW143" s="1"/>
      <c r="KCX143" s="1"/>
      <c r="KCY143" s="1"/>
      <c r="KCZ143" s="1"/>
      <c r="KDA143" s="1"/>
      <c r="KDB143" s="1"/>
      <c r="KDC143" s="1"/>
      <c r="KDD143" s="1"/>
      <c r="KDE143" s="1"/>
      <c r="KDF143" s="1"/>
      <c r="KDG143" s="1"/>
      <c r="KDH143" s="1"/>
      <c r="KDI143" s="1"/>
      <c r="KDJ143" s="1"/>
      <c r="KDK143" s="1"/>
      <c r="KDL143" s="1"/>
      <c r="KDM143" s="1"/>
      <c r="KDN143" s="1"/>
      <c r="KDO143" s="1"/>
      <c r="KDP143" s="1"/>
      <c r="KDQ143" s="1"/>
      <c r="KDR143" s="1"/>
      <c r="KDS143" s="1"/>
      <c r="KDT143" s="1"/>
      <c r="KDU143" s="1"/>
      <c r="KDV143" s="1"/>
      <c r="KDW143" s="1"/>
      <c r="KDX143" s="1"/>
      <c r="KDY143" s="1"/>
      <c r="KDZ143" s="1"/>
      <c r="KEA143" s="1"/>
      <c r="KEB143" s="1"/>
      <c r="KEC143" s="1"/>
      <c r="KED143" s="1"/>
      <c r="KEE143" s="1"/>
      <c r="KEF143" s="1"/>
      <c r="KEG143" s="1"/>
      <c r="KEH143" s="1"/>
      <c r="KEI143" s="1"/>
      <c r="KEJ143" s="1"/>
      <c r="KEK143" s="1"/>
      <c r="KEL143" s="1"/>
      <c r="KEM143" s="1"/>
      <c r="KEN143" s="1"/>
      <c r="KEO143" s="1"/>
      <c r="KEP143" s="1"/>
      <c r="KEQ143" s="1"/>
      <c r="KER143" s="1"/>
      <c r="KES143" s="1"/>
      <c r="KET143" s="1"/>
      <c r="KEU143" s="1"/>
      <c r="KEV143" s="1"/>
      <c r="KEW143" s="1"/>
      <c r="KEX143" s="1"/>
      <c r="KEY143" s="1"/>
      <c r="KEZ143" s="1"/>
      <c r="KFA143" s="1"/>
      <c r="KFB143" s="1"/>
      <c r="KFC143" s="1"/>
      <c r="KFD143" s="1"/>
      <c r="KFE143" s="1"/>
      <c r="KFF143" s="1"/>
      <c r="KFG143" s="1"/>
      <c r="KFH143" s="1"/>
      <c r="KFI143" s="1"/>
      <c r="KFJ143" s="1"/>
      <c r="KFK143" s="1"/>
      <c r="KFL143" s="1"/>
      <c r="KFM143" s="1"/>
      <c r="KFN143" s="1"/>
      <c r="KFO143" s="1"/>
      <c r="KFP143" s="1"/>
      <c r="KFQ143" s="1"/>
      <c r="KFR143" s="1"/>
      <c r="KFS143" s="1"/>
      <c r="KFT143" s="1"/>
      <c r="KFU143" s="1"/>
      <c r="KFV143" s="1"/>
      <c r="KFW143" s="1"/>
      <c r="KFX143" s="1"/>
      <c r="KFY143" s="1"/>
      <c r="KFZ143" s="1"/>
      <c r="KGA143" s="1"/>
      <c r="KGB143" s="1"/>
      <c r="KGC143" s="1"/>
      <c r="KGD143" s="1"/>
      <c r="KGE143" s="1"/>
      <c r="KGF143" s="1"/>
      <c r="KGG143" s="1"/>
      <c r="KGH143" s="1"/>
      <c r="KGI143" s="1"/>
      <c r="KGJ143" s="1"/>
      <c r="KGK143" s="1"/>
      <c r="KGL143" s="1"/>
      <c r="KGM143" s="1"/>
      <c r="KGN143" s="1"/>
      <c r="KGO143" s="1"/>
      <c r="KGP143" s="1"/>
      <c r="KGQ143" s="1"/>
      <c r="KGR143" s="1"/>
      <c r="KGS143" s="1"/>
      <c r="KGT143" s="1"/>
      <c r="KGU143" s="1"/>
      <c r="KGV143" s="1"/>
      <c r="KGW143" s="1"/>
      <c r="KGX143" s="1"/>
      <c r="KGY143" s="1"/>
      <c r="KGZ143" s="1"/>
      <c r="KHA143" s="1"/>
      <c r="KHB143" s="1"/>
      <c r="KHC143" s="1"/>
      <c r="KHD143" s="1"/>
      <c r="KHE143" s="1"/>
      <c r="KHF143" s="1"/>
      <c r="KHG143" s="1"/>
      <c r="KHH143" s="1"/>
      <c r="KHI143" s="1"/>
      <c r="KHJ143" s="1"/>
      <c r="KHK143" s="1"/>
      <c r="KHL143" s="1"/>
      <c r="KHM143" s="1"/>
      <c r="KHN143" s="1"/>
      <c r="KHO143" s="1"/>
      <c r="KHP143" s="1"/>
      <c r="KHQ143" s="1"/>
      <c r="KHR143" s="1"/>
      <c r="KHS143" s="1"/>
      <c r="KHT143" s="1"/>
      <c r="KHU143" s="1"/>
      <c r="KHV143" s="1"/>
      <c r="KHW143" s="1"/>
      <c r="KHX143" s="1"/>
      <c r="KHY143" s="1"/>
      <c r="KHZ143" s="1"/>
      <c r="KIA143" s="1"/>
      <c r="KIB143" s="1"/>
      <c r="KIC143" s="1"/>
      <c r="KID143" s="1"/>
      <c r="KIE143" s="1"/>
      <c r="KIF143" s="1"/>
      <c r="KIG143" s="1"/>
      <c r="KIH143" s="1"/>
      <c r="KII143" s="1"/>
      <c r="KIJ143" s="1"/>
      <c r="KIK143" s="1"/>
      <c r="KIL143" s="1"/>
      <c r="KIM143" s="1"/>
      <c r="KIN143" s="1"/>
      <c r="KIO143" s="1"/>
      <c r="KIP143" s="1"/>
      <c r="KIQ143" s="1"/>
      <c r="KIR143" s="1"/>
      <c r="KIS143" s="1"/>
      <c r="KIT143" s="1"/>
      <c r="KIU143" s="1"/>
      <c r="KIV143" s="1"/>
      <c r="KIW143" s="1"/>
      <c r="KIX143" s="1"/>
      <c r="KIY143" s="1"/>
      <c r="KIZ143" s="1"/>
      <c r="KJA143" s="1"/>
      <c r="KJB143" s="1"/>
      <c r="KJC143" s="1"/>
      <c r="KJD143" s="1"/>
      <c r="KJE143" s="1"/>
      <c r="KJF143" s="1"/>
      <c r="KJG143" s="1"/>
      <c r="KJH143" s="1"/>
      <c r="KJI143" s="1"/>
      <c r="KJJ143" s="1"/>
      <c r="KJK143" s="1"/>
      <c r="KJL143" s="1"/>
      <c r="KJM143" s="1"/>
      <c r="KJN143" s="1"/>
      <c r="KJO143" s="1"/>
      <c r="KJP143" s="1"/>
      <c r="KJQ143" s="1"/>
      <c r="KJR143" s="1"/>
      <c r="KJS143" s="1"/>
      <c r="KJT143" s="1"/>
      <c r="KJU143" s="1"/>
      <c r="KJV143" s="1"/>
      <c r="KJW143" s="1"/>
      <c r="KJX143" s="1"/>
      <c r="KJY143" s="1"/>
      <c r="KJZ143" s="1"/>
      <c r="KKA143" s="1"/>
      <c r="KKB143" s="1"/>
      <c r="KKC143" s="1"/>
      <c r="KKD143" s="1"/>
      <c r="KKE143" s="1"/>
      <c r="KKF143" s="1"/>
      <c r="KKG143" s="1"/>
      <c r="KKH143" s="1"/>
      <c r="KKI143" s="1"/>
      <c r="KKJ143" s="1"/>
      <c r="KKK143" s="1"/>
      <c r="KKL143" s="1"/>
      <c r="KKM143" s="1"/>
      <c r="KKN143" s="1"/>
      <c r="KKO143" s="1"/>
      <c r="KKP143" s="1"/>
      <c r="KKQ143" s="1"/>
      <c r="KKR143" s="1"/>
      <c r="KKS143" s="1"/>
      <c r="KKT143" s="1"/>
      <c r="KKU143" s="1"/>
      <c r="KKV143" s="1"/>
      <c r="KKW143" s="1"/>
      <c r="KKX143" s="1"/>
      <c r="KKY143" s="1"/>
      <c r="KKZ143" s="1"/>
      <c r="KLA143" s="1"/>
      <c r="KLB143" s="1"/>
      <c r="KLC143" s="1"/>
      <c r="KLD143" s="1"/>
      <c r="KLE143" s="1"/>
      <c r="KLF143" s="1"/>
      <c r="KLG143" s="1"/>
      <c r="KLH143" s="1"/>
      <c r="KLI143" s="1"/>
      <c r="KLJ143" s="1"/>
      <c r="KLK143" s="1"/>
      <c r="KLL143" s="1"/>
      <c r="KLM143" s="1"/>
      <c r="KLN143" s="1"/>
      <c r="KLO143" s="1"/>
      <c r="KLP143" s="1"/>
      <c r="KLQ143" s="1"/>
      <c r="KLR143" s="1"/>
      <c r="KLS143" s="1"/>
      <c r="KLT143" s="1"/>
      <c r="KLU143" s="1"/>
      <c r="KLV143" s="1"/>
      <c r="KLW143" s="1"/>
      <c r="KLX143" s="1"/>
      <c r="KLY143" s="1"/>
      <c r="KLZ143" s="1"/>
      <c r="KMA143" s="1"/>
      <c r="KMB143" s="1"/>
      <c r="KMC143" s="1"/>
      <c r="KMD143" s="1"/>
      <c r="KME143" s="1"/>
      <c r="KMF143" s="1"/>
      <c r="KMG143" s="1"/>
      <c r="KMH143" s="1"/>
      <c r="KMI143" s="1"/>
      <c r="KMJ143" s="1"/>
      <c r="KMK143" s="1"/>
      <c r="KML143" s="1"/>
      <c r="KMM143" s="1"/>
      <c r="KMN143" s="1"/>
      <c r="KMO143" s="1"/>
      <c r="KMP143" s="1"/>
      <c r="KMQ143" s="1"/>
      <c r="KMR143" s="1"/>
      <c r="KMS143" s="1"/>
      <c r="KMT143" s="1"/>
      <c r="KMU143" s="1"/>
      <c r="KMV143" s="1"/>
      <c r="KMW143" s="1"/>
      <c r="KMX143" s="1"/>
      <c r="KMY143" s="1"/>
      <c r="KMZ143" s="1"/>
      <c r="KNA143" s="1"/>
      <c r="KNB143" s="1"/>
      <c r="KNC143" s="1"/>
      <c r="KND143" s="1"/>
      <c r="KNE143" s="1"/>
      <c r="KNF143" s="1"/>
      <c r="KNG143" s="1"/>
      <c r="KNH143" s="1"/>
      <c r="KNI143" s="1"/>
      <c r="KNJ143" s="1"/>
      <c r="KNK143" s="1"/>
      <c r="KNL143" s="1"/>
      <c r="KNM143" s="1"/>
      <c r="KNN143" s="1"/>
      <c r="KNO143" s="1"/>
      <c r="KNP143" s="1"/>
      <c r="KNQ143" s="1"/>
      <c r="KNR143" s="1"/>
      <c r="KNS143" s="1"/>
      <c r="KNT143" s="1"/>
      <c r="KNU143" s="1"/>
      <c r="KNV143" s="1"/>
      <c r="KNW143" s="1"/>
      <c r="KNX143" s="1"/>
      <c r="KNY143" s="1"/>
      <c r="KNZ143" s="1"/>
      <c r="KOA143" s="1"/>
      <c r="KOB143" s="1"/>
      <c r="KOC143" s="1"/>
      <c r="KOD143" s="1"/>
      <c r="KOE143" s="1"/>
      <c r="KOF143" s="1"/>
      <c r="KOG143" s="1"/>
      <c r="KOH143" s="1"/>
      <c r="KOI143" s="1"/>
      <c r="KOJ143" s="1"/>
      <c r="KOK143" s="1"/>
      <c r="KOL143" s="1"/>
      <c r="KOM143" s="1"/>
      <c r="KON143" s="1"/>
      <c r="KOO143" s="1"/>
      <c r="KOP143" s="1"/>
      <c r="KOQ143" s="1"/>
      <c r="KOR143" s="1"/>
      <c r="KOS143" s="1"/>
      <c r="KOT143" s="1"/>
      <c r="KOU143" s="1"/>
      <c r="KOV143" s="1"/>
      <c r="KOW143" s="1"/>
      <c r="KOX143" s="1"/>
      <c r="KOY143" s="1"/>
      <c r="KOZ143" s="1"/>
      <c r="KPA143" s="1"/>
      <c r="KPB143" s="1"/>
      <c r="KPC143" s="1"/>
      <c r="KPD143" s="1"/>
      <c r="KPE143" s="1"/>
      <c r="KPF143" s="1"/>
      <c r="KPG143" s="1"/>
      <c r="KPH143" s="1"/>
      <c r="KPI143" s="1"/>
      <c r="KPJ143" s="1"/>
      <c r="KPK143" s="1"/>
      <c r="KPL143" s="1"/>
      <c r="KPM143" s="1"/>
      <c r="KPN143" s="1"/>
      <c r="KPO143" s="1"/>
      <c r="KPP143" s="1"/>
      <c r="KPQ143" s="1"/>
      <c r="KPR143" s="1"/>
      <c r="KPS143" s="1"/>
      <c r="KPT143" s="1"/>
      <c r="KPU143" s="1"/>
      <c r="KPV143" s="1"/>
      <c r="KPW143" s="1"/>
      <c r="KPX143" s="1"/>
      <c r="KPY143" s="1"/>
      <c r="KPZ143" s="1"/>
      <c r="KQA143" s="1"/>
      <c r="KQB143" s="1"/>
      <c r="KQC143" s="1"/>
      <c r="KQD143" s="1"/>
      <c r="KQE143" s="1"/>
      <c r="KQF143" s="1"/>
      <c r="KQG143" s="1"/>
      <c r="KQH143" s="1"/>
      <c r="KQI143" s="1"/>
      <c r="KQJ143" s="1"/>
      <c r="KQK143" s="1"/>
      <c r="KQL143" s="1"/>
      <c r="KQM143" s="1"/>
      <c r="KQN143" s="1"/>
      <c r="KQO143" s="1"/>
      <c r="KQP143" s="1"/>
      <c r="KQQ143" s="1"/>
      <c r="KQR143" s="1"/>
      <c r="KQS143" s="1"/>
      <c r="KQT143" s="1"/>
      <c r="KQU143" s="1"/>
      <c r="KQV143" s="1"/>
      <c r="KQW143" s="1"/>
      <c r="KQX143" s="1"/>
      <c r="KQY143" s="1"/>
      <c r="KQZ143" s="1"/>
      <c r="KRA143" s="1"/>
      <c r="KRB143" s="1"/>
      <c r="KRC143" s="1"/>
      <c r="KRD143" s="1"/>
      <c r="KRE143" s="1"/>
      <c r="KRF143" s="1"/>
      <c r="KRG143" s="1"/>
      <c r="KRH143" s="1"/>
      <c r="KRI143" s="1"/>
      <c r="KRJ143" s="1"/>
      <c r="KRK143" s="1"/>
      <c r="KRL143" s="1"/>
      <c r="KRM143" s="1"/>
      <c r="KRN143" s="1"/>
      <c r="KRO143" s="1"/>
      <c r="KRP143" s="1"/>
      <c r="KRQ143" s="1"/>
      <c r="KRR143" s="1"/>
      <c r="KRS143" s="1"/>
      <c r="KRT143" s="1"/>
      <c r="KRU143" s="1"/>
      <c r="KRV143" s="1"/>
      <c r="KRW143" s="1"/>
      <c r="KRX143" s="1"/>
      <c r="KRY143" s="1"/>
      <c r="KRZ143" s="1"/>
      <c r="KSA143" s="1"/>
      <c r="KSB143" s="1"/>
      <c r="KSC143" s="1"/>
      <c r="KSD143" s="1"/>
      <c r="KSE143" s="1"/>
      <c r="KSF143" s="1"/>
      <c r="KSG143" s="1"/>
      <c r="KSH143" s="1"/>
      <c r="KSI143" s="1"/>
      <c r="KSJ143" s="1"/>
      <c r="KSK143" s="1"/>
      <c r="KSL143" s="1"/>
      <c r="KSM143" s="1"/>
      <c r="KSN143" s="1"/>
      <c r="KSO143" s="1"/>
      <c r="KSP143" s="1"/>
      <c r="KSQ143" s="1"/>
      <c r="KSR143" s="1"/>
      <c r="KSS143" s="1"/>
      <c r="KST143" s="1"/>
      <c r="KSU143" s="1"/>
      <c r="KSV143" s="1"/>
      <c r="KSW143" s="1"/>
      <c r="KSX143" s="1"/>
      <c r="KSY143" s="1"/>
      <c r="KSZ143" s="1"/>
      <c r="KTA143" s="1"/>
      <c r="KTB143" s="1"/>
      <c r="KTC143" s="1"/>
      <c r="KTD143" s="1"/>
      <c r="KTE143" s="1"/>
      <c r="KTF143" s="1"/>
      <c r="KTG143" s="1"/>
      <c r="KTH143" s="1"/>
      <c r="KTI143" s="1"/>
      <c r="KTJ143" s="1"/>
      <c r="KTK143" s="1"/>
      <c r="KTL143" s="1"/>
      <c r="KTM143" s="1"/>
      <c r="KTN143" s="1"/>
      <c r="KTO143" s="1"/>
      <c r="KTP143" s="1"/>
      <c r="KTQ143" s="1"/>
      <c r="KTR143" s="1"/>
      <c r="KTS143" s="1"/>
      <c r="KTT143" s="1"/>
      <c r="KTU143" s="1"/>
      <c r="KTV143" s="1"/>
      <c r="KTW143" s="1"/>
      <c r="KTX143" s="1"/>
      <c r="KTY143" s="1"/>
      <c r="KTZ143" s="1"/>
      <c r="KUA143" s="1"/>
      <c r="KUB143" s="1"/>
      <c r="KUC143" s="1"/>
      <c r="KUD143" s="1"/>
      <c r="KUE143" s="1"/>
      <c r="KUF143" s="1"/>
      <c r="KUG143" s="1"/>
      <c r="KUH143" s="1"/>
      <c r="KUI143" s="1"/>
      <c r="KUJ143" s="1"/>
      <c r="KUK143" s="1"/>
      <c r="KUL143" s="1"/>
      <c r="KUM143" s="1"/>
      <c r="KUN143" s="1"/>
      <c r="KUO143" s="1"/>
      <c r="KUP143" s="1"/>
      <c r="KUQ143" s="1"/>
      <c r="KUR143" s="1"/>
      <c r="KUS143" s="1"/>
      <c r="KUT143" s="1"/>
      <c r="KUU143" s="1"/>
      <c r="KUV143" s="1"/>
      <c r="KUW143" s="1"/>
      <c r="KUX143" s="1"/>
      <c r="KUY143" s="1"/>
      <c r="KUZ143" s="1"/>
      <c r="KVA143" s="1"/>
      <c r="KVB143" s="1"/>
      <c r="KVC143" s="1"/>
      <c r="KVD143" s="1"/>
      <c r="KVE143" s="1"/>
      <c r="KVF143" s="1"/>
      <c r="KVG143" s="1"/>
      <c r="KVH143" s="1"/>
      <c r="KVI143" s="1"/>
      <c r="KVJ143" s="1"/>
      <c r="KVK143" s="1"/>
      <c r="KVL143" s="1"/>
      <c r="KVM143" s="1"/>
      <c r="KVN143" s="1"/>
      <c r="KVO143" s="1"/>
      <c r="KVP143" s="1"/>
      <c r="KVQ143" s="1"/>
      <c r="KVR143" s="1"/>
      <c r="KVS143" s="1"/>
      <c r="KVT143" s="1"/>
      <c r="KVU143" s="1"/>
      <c r="KVV143" s="1"/>
      <c r="KVW143" s="1"/>
      <c r="KVX143" s="1"/>
      <c r="KVY143" s="1"/>
      <c r="KVZ143" s="1"/>
      <c r="KWA143" s="1"/>
      <c r="KWB143" s="1"/>
      <c r="KWC143" s="1"/>
      <c r="KWD143" s="1"/>
      <c r="KWE143" s="1"/>
      <c r="KWF143" s="1"/>
      <c r="KWG143" s="1"/>
      <c r="KWH143" s="1"/>
      <c r="KWI143" s="1"/>
      <c r="KWJ143" s="1"/>
      <c r="KWK143" s="1"/>
      <c r="KWL143" s="1"/>
      <c r="KWM143" s="1"/>
      <c r="KWN143" s="1"/>
      <c r="KWO143" s="1"/>
      <c r="KWP143" s="1"/>
      <c r="KWQ143" s="1"/>
      <c r="KWR143" s="1"/>
      <c r="KWS143" s="1"/>
      <c r="KWT143" s="1"/>
      <c r="KWU143" s="1"/>
      <c r="KWV143" s="1"/>
      <c r="KWW143" s="1"/>
      <c r="KWX143" s="1"/>
      <c r="KWY143" s="1"/>
      <c r="KWZ143" s="1"/>
      <c r="KXA143" s="1"/>
      <c r="KXB143" s="1"/>
      <c r="KXC143" s="1"/>
      <c r="KXD143" s="1"/>
      <c r="KXE143" s="1"/>
      <c r="KXF143" s="1"/>
      <c r="KXG143" s="1"/>
      <c r="KXH143" s="1"/>
      <c r="KXI143" s="1"/>
      <c r="KXJ143" s="1"/>
      <c r="KXK143" s="1"/>
      <c r="KXL143" s="1"/>
      <c r="KXM143" s="1"/>
      <c r="KXN143" s="1"/>
      <c r="KXO143" s="1"/>
      <c r="KXP143" s="1"/>
      <c r="KXQ143" s="1"/>
      <c r="KXR143" s="1"/>
      <c r="KXS143" s="1"/>
      <c r="KXT143" s="1"/>
      <c r="KXU143" s="1"/>
      <c r="KXV143" s="1"/>
      <c r="KXW143" s="1"/>
      <c r="KXX143" s="1"/>
      <c r="KXY143" s="1"/>
      <c r="KXZ143" s="1"/>
      <c r="KYA143" s="1"/>
      <c r="KYB143" s="1"/>
      <c r="KYC143" s="1"/>
      <c r="KYD143" s="1"/>
      <c r="KYE143" s="1"/>
      <c r="KYF143" s="1"/>
      <c r="KYG143" s="1"/>
      <c r="KYH143" s="1"/>
      <c r="KYI143" s="1"/>
      <c r="KYJ143" s="1"/>
      <c r="KYK143" s="1"/>
      <c r="KYL143" s="1"/>
      <c r="KYM143" s="1"/>
      <c r="KYN143" s="1"/>
      <c r="KYO143" s="1"/>
      <c r="KYP143" s="1"/>
      <c r="KYQ143" s="1"/>
      <c r="KYR143" s="1"/>
      <c r="KYS143" s="1"/>
      <c r="KYT143" s="1"/>
      <c r="KYU143" s="1"/>
      <c r="KYV143" s="1"/>
      <c r="KYW143" s="1"/>
      <c r="KYX143" s="1"/>
      <c r="KYY143" s="1"/>
      <c r="KYZ143" s="1"/>
      <c r="KZA143" s="1"/>
      <c r="KZB143" s="1"/>
      <c r="KZC143" s="1"/>
      <c r="KZD143" s="1"/>
      <c r="KZE143" s="1"/>
      <c r="KZF143" s="1"/>
      <c r="KZG143" s="1"/>
      <c r="KZH143" s="1"/>
      <c r="KZI143" s="1"/>
      <c r="KZJ143" s="1"/>
      <c r="KZK143" s="1"/>
      <c r="KZL143" s="1"/>
      <c r="KZM143" s="1"/>
      <c r="KZN143" s="1"/>
      <c r="KZO143" s="1"/>
      <c r="KZP143" s="1"/>
      <c r="KZQ143" s="1"/>
      <c r="KZR143" s="1"/>
      <c r="KZS143" s="1"/>
      <c r="KZT143" s="1"/>
      <c r="KZU143" s="1"/>
      <c r="KZV143" s="1"/>
      <c r="KZW143" s="1"/>
      <c r="KZX143" s="1"/>
      <c r="KZY143" s="1"/>
      <c r="KZZ143" s="1"/>
      <c r="LAA143" s="1"/>
      <c r="LAB143" s="1"/>
      <c r="LAC143" s="1"/>
      <c r="LAD143" s="1"/>
      <c r="LAE143" s="1"/>
      <c r="LAF143" s="1"/>
      <c r="LAG143" s="1"/>
      <c r="LAH143" s="1"/>
      <c r="LAI143" s="1"/>
      <c r="LAJ143" s="1"/>
      <c r="LAK143" s="1"/>
      <c r="LAL143" s="1"/>
      <c r="LAM143" s="1"/>
      <c r="LAN143" s="1"/>
      <c r="LAO143" s="1"/>
      <c r="LAP143" s="1"/>
      <c r="LAQ143" s="1"/>
      <c r="LAR143" s="1"/>
      <c r="LAS143" s="1"/>
      <c r="LAT143" s="1"/>
      <c r="LAU143" s="1"/>
      <c r="LAV143" s="1"/>
      <c r="LAW143" s="1"/>
      <c r="LAX143" s="1"/>
      <c r="LAY143" s="1"/>
      <c r="LAZ143" s="1"/>
      <c r="LBA143" s="1"/>
      <c r="LBB143" s="1"/>
      <c r="LBC143" s="1"/>
      <c r="LBD143" s="1"/>
      <c r="LBE143" s="1"/>
      <c r="LBF143" s="1"/>
      <c r="LBG143" s="1"/>
      <c r="LBH143" s="1"/>
      <c r="LBI143" s="1"/>
      <c r="LBJ143" s="1"/>
      <c r="LBK143" s="1"/>
      <c r="LBL143" s="1"/>
      <c r="LBM143" s="1"/>
      <c r="LBN143" s="1"/>
      <c r="LBO143" s="1"/>
      <c r="LBP143" s="1"/>
      <c r="LBQ143" s="1"/>
      <c r="LBR143" s="1"/>
      <c r="LBS143" s="1"/>
      <c r="LBT143" s="1"/>
      <c r="LBU143" s="1"/>
      <c r="LBV143" s="1"/>
      <c r="LBW143" s="1"/>
      <c r="LBX143" s="1"/>
      <c r="LBY143" s="1"/>
      <c r="LBZ143" s="1"/>
      <c r="LCA143" s="1"/>
      <c r="LCB143" s="1"/>
      <c r="LCC143" s="1"/>
      <c r="LCD143" s="1"/>
      <c r="LCE143" s="1"/>
      <c r="LCF143" s="1"/>
      <c r="LCG143" s="1"/>
      <c r="LCH143" s="1"/>
      <c r="LCI143" s="1"/>
      <c r="LCJ143" s="1"/>
      <c r="LCK143" s="1"/>
      <c r="LCL143" s="1"/>
      <c r="LCM143" s="1"/>
      <c r="LCN143" s="1"/>
      <c r="LCO143" s="1"/>
      <c r="LCP143" s="1"/>
      <c r="LCQ143" s="1"/>
      <c r="LCR143" s="1"/>
      <c r="LCS143" s="1"/>
      <c r="LCT143" s="1"/>
      <c r="LCU143" s="1"/>
      <c r="LCV143" s="1"/>
      <c r="LCW143" s="1"/>
      <c r="LCX143" s="1"/>
      <c r="LCY143" s="1"/>
      <c r="LCZ143" s="1"/>
      <c r="LDA143" s="1"/>
      <c r="LDB143" s="1"/>
      <c r="LDC143" s="1"/>
      <c r="LDD143" s="1"/>
      <c r="LDE143" s="1"/>
      <c r="LDF143" s="1"/>
      <c r="LDG143" s="1"/>
      <c r="LDH143" s="1"/>
      <c r="LDI143" s="1"/>
      <c r="LDJ143" s="1"/>
      <c r="LDK143" s="1"/>
      <c r="LDL143" s="1"/>
      <c r="LDM143" s="1"/>
      <c r="LDN143" s="1"/>
      <c r="LDO143" s="1"/>
      <c r="LDP143" s="1"/>
      <c r="LDQ143" s="1"/>
      <c r="LDR143" s="1"/>
      <c r="LDS143" s="1"/>
      <c r="LDT143" s="1"/>
      <c r="LDU143" s="1"/>
      <c r="LDV143" s="1"/>
      <c r="LDW143" s="1"/>
      <c r="LDX143" s="1"/>
      <c r="LDY143" s="1"/>
      <c r="LDZ143" s="1"/>
      <c r="LEA143" s="1"/>
      <c r="LEB143" s="1"/>
      <c r="LEC143" s="1"/>
      <c r="LED143" s="1"/>
      <c r="LEE143" s="1"/>
      <c r="LEF143" s="1"/>
      <c r="LEG143" s="1"/>
      <c r="LEH143" s="1"/>
      <c r="LEI143" s="1"/>
      <c r="LEJ143" s="1"/>
      <c r="LEK143" s="1"/>
      <c r="LEL143" s="1"/>
      <c r="LEM143" s="1"/>
      <c r="LEN143" s="1"/>
      <c r="LEO143" s="1"/>
      <c r="LEP143" s="1"/>
      <c r="LEQ143" s="1"/>
      <c r="LER143" s="1"/>
      <c r="LES143" s="1"/>
      <c r="LET143" s="1"/>
      <c r="LEU143" s="1"/>
      <c r="LEV143" s="1"/>
      <c r="LEW143" s="1"/>
      <c r="LEX143" s="1"/>
      <c r="LEY143" s="1"/>
      <c r="LEZ143" s="1"/>
      <c r="LFA143" s="1"/>
      <c r="LFB143" s="1"/>
      <c r="LFC143" s="1"/>
      <c r="LFD143" s="1"/>
      <c r="LFE143" s="1"/>
      <c r="LFF143" s="1"/>
      <c r="LFG143" s="1"/>
      <c r="LFH143" s="1"/>
      <c r="LFI143" s="1"/>
      <c r="LFJ143" s="1"/>
      <c r="LFK143" s="1"/>
      <c r="LFL143" s="1"/>
      <c r="LFM143" s="1"/>
      <c r="LFN143" s="1"/>
      <c r="LFO143" s="1"/>
      <c r="LFP143" s="1"/>
      <c r="LFQ143" s="1"/>
      <c r="LFR143" s="1"/>
      <c r="LFS143" s="1"/>
      <c r="LFT143" s="1"/>
      <c r="LFU143" s="1"/>
      <c r="LFV143" s="1"/>
      <c r="LFW143" s="1"/>
      <c r="LFX143" s="1"/>
      <c r="LFY143" s="1"/>
      <c r="LFZ143" s="1"/>
      <c r="LGA143" s="1"/>
      <c r="LGB143" s="1"/>
      <c r="LGC143" s="1"/>
      <c r="LGD143" s="1"/>
      <c r="LGE143" s="1"/>
      <c r="LGF143" s="1"/>
      <c r="LGG143" s="1"/>
      <c r="LGH143" s="1"/>
      <c r="LGI143" s="1"/>
      <c r="LGJ143" s="1"/>
      <c r="LGK143" s="1"/>
      <c r="LGL143" s="1"/>
      <c r="LGM143" s="1"/>
      <c r="LGN143" s="1"/>
      <c r="LGO143" s="1"/>
      <c r="LGP143" s="1"/>
      <c r="LGQ143" s="1"/>
      <c r="LGR143" s="1"/>
      <c r="LGS143" s="1"/>
      <c r="LGT143" s="1"/>
      <c r="LGU143" s="1"/>
      <c r="LGV143" s="1"/>
      <c r="LGW143" s="1"/>
      <c r="LGX143" s="1"/>
      <c r="LGY143" s="1"/>
      <c r="LGZ143" s="1"/>
      <c r="LHA143" s="1"/>
      <c r="LHB143" s="1"/>
      <c r="LHC143" s="1"/>
      <c r="LHD143" s="1"/>
      <c r="LHE143" s="1"/>
      <c r="LHF143" s="1"/>
      <c r="LHG143" s="1"/>
      <c r="LHH143" s="1"/>
      <c r="LHI143" s="1"/>
      <c r="LHJ143" s="1"/>
      <c r="LHK143" s="1"/>
      <c r="LHL143" s="1"/>
      <c r="LHM143" s="1"/>
      <c r="LHN143" s="1"/>
      <c r="LHO143" s="1"/>
      <c r="LHP143" s="1"/>
      <c r="LHQ143" s="1"/>
      <c r="LHR143" s="1"/>
      <c r="LHS143" s="1"/>
      <c r="LHT143" s="1"/>
      <c r="LHU143" s="1"/>
      <c r="LHV143" s="1"/>
      <c r="LHW143" s="1"/>
      <c r="LHX143" s="1"/>
      <c r="LHY143" s="1"/>
      <c r="LHZ143" s="1"/>
      <c r="LIA143" s="1"/>
      <c r="LIB143" s="1"/>
      <c r="LIC143" s="1"/>
      <c r="LID143" s="1"/>
      <c r="LIE143" s="1"/>
      <c r="LIF143" s="1"/>
      <c r="LIG143" s="1"/>
      <c r="LIH143" s="1"/>
      <c r="LII143" s="1"/>
      <c r="LIJ143" s="1"/>
      <c r="LIK143" s="1"/>
      <c r="LIL143" s="1"/>
      <c r="LIM143" s="1"/>
      <c r="LIN143" s="1"/>
      <c r="LIO143" s="1"/>
      <c r="LIP143" s="1"/>
      <c r="LIQ143" s="1"/>
      <c r="LIR143" s="1"/>
      <c r="LIS143" s="1"/>
      <c r="LIT143" s="1"/>
      <c r="LIU143" s="1"/>
      <c r="LIV143" s="1"/>
      <c r="LIW143" s="1"/>
      <c r="LIX143" s="1"/>
      <c r="LIY143" s="1"/>
      <c r="LIZ143" s="1"/>
      <c r="LJA143" s="1"/>
      <c r="LJB143" s="1"/>
      <c r="LJC143" s="1"/>
      <c r="LJD143" s="1"/>
      <c r="LJE143" s="1"/>
      <c r="LJF143" s="1"/>
      <c r="LJG143" s="1"/>
      <c r="LJH143" s="1"/>
      <c r="LJI143" s="1"/>
      <c r="LJJ143" s="1"/>
      <c r="LJK143" s="1"/>
      <c r="LJL143" s="1"/>
      <c r="LJM143" s="1"/>
      <c r="LJN143" s="1"/>
      <c r="LJO143" s="1"/>
      <c r="LJP143" s="1"/>
      <c r="LJQ143" s="1"/>
      <c r="LJR143" s="1"/>
      <c r="LJS143" s="1"/>
      <c r="LJT143" s="1"/>
      <c r="LJU143" s="1"/>
      <c r="LJV143" s="1"/>
      <c r="LJW143" s="1"/>
      <c r="LJX143" s="1"/>
      <c r="LJY143" s="1"/>
      <c r="LJZ143" s="1"/>
      <c r="LKA143" s="1"/>
      <c r="LKB143" s="1"/>
      <c r="LKC143" s="1"/>
      <c r="LKD143" s="1"/>
      <c r="LKE143" s="1"/>
      <c r="LKF143" s="1"/>
      <c r="LKG143" s="1"/>
      <c r="LKH143" s="1"/>
      <c r="LKI143" s="1"/>
      <c r="LKJ143" s="1"/>
      <c r="LKK143" s="1"/>
      <c r="LKL143" s="1"/>
      <c r="LKM143" s="1"/>
      <c r="LKN143" s="1"/>
      <c r="LKO143" s="1"/>
      <c r="LKP143" s="1"/>
      <c r="LKQ143" s="1"/>
      <c r="LKR143" s="1"/>
      <c r="LKS143" s="1"/>
      <c r="LKT143" s="1"/>
      <c r="LKU143" s="1"/>
      <c r="LKV143" s="1"/>
      <c r="LKW143" s="1"/>
      <c r="LKX143" s="1"/>
      <c r="LKY143" s="1"/>
      <c r="LKZ143" s="1"/>
      <c r="LLA143" s="1"/>
      <c r="LLB143" s="1"/>
      <c r="LLC143" s="1"/>
      <c r="LLD143" s="1"/>
      <c r="LLE143" s="1"/>
      <c r="LLF143" s="1"/>
      <c r="LLG143" s="1"/>
      <c r="LLH143" s="1"/>
      <c r="LLI143" s="1"/>
      <c r="LLJ143" s="1"/>
      <c r="LLK143" s="1"/>
      <c r="LLL143" s="1"/>
      <c r="LLM143" s="1"/>
      <c r="LLN143" s="1"/>
      <c r="LLO143" s="1"/>
      <c r="LLP143" s="1"/>
      <c r="LLQ143" s="1"/>
      <c r="LLR143" s="1"/>
      <c r="LLS143" s="1"/>
      <c r="LLT143" s="1"/>
      <c r="LLU143" s="1"/>
      <c r="LLV143" s="1"/>
      <c r="LLW143" s="1"/>
      <c r="LLX143" s="1"/>
      <c r="LLY143" s="1"/>
      <c r="LLZ143" s="1"/>
      <c r="LMA143" s="1"/>
      <c r="LMB143" s="1"/>
      <c r="LMC143" s="1"/>
      <c r="LMD143" s="1"/>
      <c r="LME143" s="1"/>
      <c r="LMF143" s="1"/>
      <c r="LMG143" s="1"/>
      <c r="LMH143" s="1"/>
      <c r="LMI143" s="1"/>
      <c r="LMJ143" s="1"/>
      <c r="LMK143" s="1"/>
      <c r="LML143" s="1"/>
      <c r="LMM143" s="1"/>
      <c r="LMN143" s="1"/>
      <c r="LMO143" s="1"/>
      <c r="LMP143" s="1"/>
      <c r="LMQ143" s="1"/>
      <c r="LMR143" s="1"/>
      <c r="LMS143" s="1"/>
      <c r="LMT143" s="1"/>
      <c r="LMU143" s="1"/>
      <c r="LMV143" s="1"/>
      <c r="LMW143" s="1"/>
      <c r="LMX143" s="1"/>
      <c r="LMY143" s="1"/>
      <c r="LMZ143" s="1"/>
      <c r="LNA143" s="1"/>
      <c r="LNB143" s="1"/>
      <c r="LNC143" s="1"/>
      <c r="LND143" s="1"/>
      <c r="LNE143" s="1"/>
      <c r="LNF143" s="1"/>
      <c r="LNG143" s="1"/>
      <c r="LNH143" s="1"/>
      <c r="LNI143" s="1"/>
      <c r="LNJ143" s="1"/>
      <c r="LNK143" s="1"/>
      <c r="LNL143" s="1"/>
      <c r="LNM143" s="1"/>
      <c r="LNN143" s="1"/>
      <c r="LNO143" s="1"/>
      <c r="LNP143" s="1"/>
      <c r="LNQ143" s="1"/>
      <c r="LNR143" s="1"/>
      <c r="LNS143" s="1"/>
      <c r="LNT143" s="1"/>
      <c r="LNU143" s="1"/>
      <c r="LNV143" s="1"/>
      <c r="LNW143" s="1"/>
      <c r="LNX143" s="1"/>
      <c r="LNY143" s="1"/>
      <c r="LNZ143" s="1"/>
      <c r="LOA143" s="1"/>
      <c r="LOB143" s="1"/>
      <c r="LOC143" s="1"/>
      <c r="LOD143" s="1"/>
      <c r="LOE143" s="1"/>
      <c r="LOF143" s="1"/>
      <c r="LOG143" s="1"/>
      <c r="LOH143" s="1"/>
      <c r="LOI143" s="1"/>
      <c r="LOJ143" s="1"/>
      <c r="LOK143" s="1"/>
      <c r="LOL143" s="1"/>
      <c r="LOM143" s="1"/>
      <c r="LON143" s="1"/>
      <c r="LOO143" s="1"/>
      <c r="LOP143" s="1"/>
      <c r="LOQ143" s="1"/>
      <c r="LOR143" s="1"/>
      <c r="LOS143" s="1"/>
      <c r="LOT143" s="1"/>
      <c r="LOU143" s="1"/>
      <c r="LOV143" s="1"/>
      <c r="LOW143" s="1"/>
      <c r="LOX143" s="1"/>
      <c r="LOY143" s="1"/>
      <c r="LOZ143" s="1"/>
      <c r="LPA143" s="1"/>
      <c r="LPB143" s="1"/>
      <c r="LPC143" s="1"/>
      <c r="LPD143" s="1"/>
      <c r="LPE143" s="1"/>
      <c r="LPF143" s="1"/>
      <c r="LPG143" s="1"/>
      <c r="LPH143" s="1"/>
      <c r="LPI143" s="1"/>
      <c r="LPJ143" s="1"/>
      <c r="LPK143" s="1"/>
      <c r="LPL143" s="1"/>
      <c r="LPM143" s="1"/>
      <c r="LPN143" s="1"/>
      <c r="LPO143" s="1"/>
      <c r="LPP143" s="1"/>
      <c r="LPQ143" s="1"/>
      <c r="LPR143" s="1"/>
      <c r="LPS143" s="1"/>
      <c r="LPT143" s="1"/>
      <c r="LPU143" s="1"/>
      <c r="LPV143" s="1"/>
      <c r="LPW143" s="1"/>
      <c r="LPX143" s="1"/>
      <c r="LPY143" s="1"/>
      <c r="LPZ143" s="1"/>
      <c r="LQA143" s="1"/>
      <c r="LQB143" s="1"/>
      <c r="LQC143" s="1"/>
      <c r="LQD143" s="1"/>
      <c r="LQE143" s="1"/>
      <c r="LQF143" s="1"/>
      <c r="LQG143" s="1"/>
      <c r="LQH143" s="1"/>
      <c r="LQI143" s="1"/>
      <c r="LQJ143" s="1"/>
      <c r="LQK143" s="1"/>
      <c r="LQL143" s="1"/>
      <c r="LQM143" s="1"/>
      <c r="LQN143" s="1"/>
      <c r="LQO143" s="1"/>
      <c r="LQP143" s="1"/>
      <c r="LQQ143" s="1"/>
      <c r="LQR143" s="1"/>
      <c r="LQS143" s="1"/>
      <c r="LQT143" s="1"/>
      <c r="LQU143" s="1"/>
      <c r="LQV143" s="1"/>
      <c r="LQW143" s="1"/>
      <c r="LQX143" s="1"/>
      <c r="LQY143" s="1"/>
      <c r="LQZ143" s="1"/>
      <c r="LRA143" s="1"/>
      <c r="LRB143" s="1"/>
      <c r="LRC143" s="1"/>
      <c r="LRD143" s="1"/>
      <c r="LRE143" s="1"/>
      <c r="LRF143" s="1"/>
      <c r="LRG143" s="1"/>
      <c r="LRH143" s="1"/>
      <c r="LRI143" s="1"/>
      <c r="LRJ143" s="1"/>
      <c r="LRK143" s="1"/>
      <c r="LRL143" s="1"/>
      <c r="LRM143" s="1"/>
      <c r="LRN143" s="1"/>
      <c r="LRO143" s="1"/>
      <c r="LRP143" s="1"/>
      <c r="LRQ143" s="1"/>
      <c r="LRR143" s="1"/>
      <c r="LRS143" s="1"/>
      <c r="LRT143" s="1"/>
      <c r="LRU143" s="1"/>
      <c r="LRV143" s="1"/>
      <c r="LRW143" s="1"/>
      <c r="LRX143" s="1"/>
      <c r="LRY143" s="1"/>
      <c r="LRZ143" s="1"/>
      <c r="LSA143" s="1"/>
      <c r="LSB143" s="1"/>
      <c r="LSC143" s="1"/>
      <c r="LSD143" s="1"/>
      <c r="LSE143" s="1"/>
      <c r="LSF143" s="1"/>
      <c r="LSG143" s="1"/>
      <c r="LSH143" s="1"/>
      <c r="LSI143" s="1"/>
      <c r="LSJ143" s="1"/>
      <c r="LSK143" s="1"/>
      <c r="LSL143" s="1"/>
      <c r="LSM143" s="1"/>
      <c r="LSN143" s="1"/>
      <c r="LSO143" s="1"/>
      <c r="LSP143" s="1"/>
      <c r="LSQ143" s="1"/>
      <c r="LSR143" s="1"/>
      <c r="LSS143" s="1"/>
      <c r="LST143" s="1"/>
      <c r="LSU143" s="1"/>
      <c r="LSV143" s="1"/>
      <c r="LSW143" s="1"/>
      <c r="LSX143" s="1"/>
      <c r="LSY143" s="1"/>
      <c r="LSZ143" s="1"/>
      <c r="LTA143" s="1"/>
      <c r="LTB143" s="1"/>
      <c r="LTC143" s="1"/>
      <c r="LTD143" s="1"/>
      <c r="LTE143" s="1"/>
      <c r="LTF143" s="1"/>
      <c r="LTG143" s="1"/>
      <c r="LTH143" s="1"/>
      <c r="LTI143" s="1"/>
      <c r="LTJ143" s="1"/>
      <c r="LTK143" s="1"/>
      <c r="LTL143" s="1"/>
      <c r="LTM143" s="1"/>
      <c r="LTN143" s="1"/>
      <c r="LTO143" s="1"/>
      <c r="LTP143" s="1"/>
      <c r="LTQ143" s="1"/>
      <c r="LTR143" s="1"/>
      <c r="LTS143" s="1"/>
      <c r="LTT143" s="1"/>
      <c r="LTU143" s="1"/>
      <c r="LTV143" s="1"/>
      <c r="LTW143" s="1"/>
      <c r="LTX143" s="1"/>
      <c r="LTY143" s="1"/>
      <c r="LTZ143" s="1"/>
      <c r="LUA143" s="1"/>
      <c r="LUB143" s="1"/>
      <c r="LUC143" s="1"/>
      <c r="LUD143" s="1"/>
      <c r="LUE143" s="1"/>
      <c r="LUF143" s="1"/>
      <c r="LUG143" s="1"/>
      <c r="LUH143" s="1"/>
      <c r="LUI143" s="1"/>
      <c r="LUJ143" s="1"/>
      <c r="LUK143" s="1"/>
      <c r="LUL143" s="1"/>
      <c r="LUM143" s="1"/>
      <c r="LUN143" s="1"/>
      <c r="LUO143" s="1"/>
      <c r="LUP143" s="1"/>
      <c r="LUQ143" s="1"/>
      <c r="LUR143" s="1"/>
      <c r="LUS143" s="1"/>
      <c r="LUT143" s="1"/>
      <c r="LUU143" s="1"/>
      <c r="LUV143" s="1"/>
      <c r="LUW143" s="1"/>
      <c r="LUX143" s="1"/>
      <c r="LUY143" s="1"/>
      <c r="LUZ143" s="1"/>
      <c r="LVA143" s="1"/>
      <c r="LVB143" s="1"/>
      <c r="LVC143" s="1"/>
      <c r="LVD143" s="1"/>
      <c r="LVE143" s="1"/>
      <c r="LVF143" s="1"/>
      <c r="LVG143" s="1"/>
      <c r="LVH143" s="1"/>
      <c r="LVI143" s="1"/>
      <c r="LVJ143" s="1"/>
      <c r="LVK143" s="1"/>
      <c r="LVL143" s="1"/>
      <c r="LVM143" s="1"/>
      <c r="LVN143" s="1"/>
      <c r="LVO143" s="1"/>
      <c r="LVP143" s="1"/>
      <c r="LVQ143" s="1"/>
      <c r="LVR143" s="1"/>
      <c r="LVS143" s="1"/>
      <c r="LVT143" s="1"/>
      <c r="LVU143" s="1"/>
      <c r="LVV143" s="1"/>
      <c r="LVW143" s="1"/>
      <c r="LVX143" s="1"/>
      <c r="LVY143" s="1"/>
      <c r="LVZ143" s="1"/>
      <c r="LWA143" s="1"/>
      <c r="LWB143" s="1"/>
      <c r="LWC143" s="1"/>
      <c r="LWD143" s="1"/>
      <c r="LWE143" s="1"/>
      <c r="LWF143" s="1"/>
      <c r="LWG143" s="1"/>
      <c r="LWH143" s="1"/>
      <c r="LWI143" s="1"/>
      <c r="LWJ143" s="1"/>
      <c r="LWK143" s="1"/>
      <c r="LWL143" s="1"/>
      <c r="LWM143" s="1"/>
      <c r="LWN143" s="1"/>
      <c r="LWO143" s="1"/>
      <c r="LWP143" s="1"/>
      <c r="LWQ143" s="1"/>
      <c r="LWR143" s="1"/>
      <c r="LWS143" s="1"/>
      <c r="LWT143" s="1"/>
      <c r="LWU143" s="1"/>
      <c r="LWV143" s="1"/>
      <c r="LWW143" s="1"/>
      <c r="LWX143" s="1"/>
      <c r="LWY143" s="1"/>
      <c r="LWZ143" s="1"/>
      <c r="LXA143" s="1"/>
      <c r="LXB143" s="1"/>
      <c r="LXC143" s="1"/>
      <c r="LXD143" s="1"/>
      <c r="LXE143" s="1"/>
      <c r="LXF143" s="1"/>
      <c r="LXG143" s="1"/>
      <c r="LXH143" s="1"/>
      <c r="LXI143" s="1"/>
      <c r="LXJ143" s="1"/>
      <c r="LXK143" s="1"/>
      <c r="LXL143" s="1"/>
      <c r="LXM143" s="1"/>
      <c r="LXN143" s="1"/>
      <c r="LXO143" s="1"/>
      <c r="LXP143" s="1"/>
      <c r="LXQ143" s="1"/>
      <c r="LXR143" s="1"/>
      <c r="LXS143" s="1"/>
      <c r="LXT143" s="1"/>
      <c r="LXU143" s="1"/>
      <c r="LXV143" s="1"/>
      <c r="LXW143" s="1"/>
      <c r="LXX143" s="1"/>
      <c r="LXY143" s="1"/>
      <c r="LXZ143" s="1"/>
      <c r="LYA143" s="1"/>
      <c r="LYB143" s="1"/>
      <c r="LYC143" s="1"/>
      <c r="LYD143" s="1"/>
      <c r="LYE143" s="1"/>
      <c r="LYF143" s="1"/>
      <c r="LYG143" s="1"/>
      <c r="LYH143" s="1"/>
      <c r="LYI143" s="1"/>
      <c r="LYJ143" s="1"/>
      <c r="LYK143" s="1"/>
      <c r="LYL143" s="1"/>
      <c r="LYM143" s="1"/>
      <c r="LYN143" s="1"/>
      <c r="LYO143" s="1"/>
      <c r="LYP143" s="1"/>
      <c r="LYQ143" s="1"/>
      <c r="LYR143" s="1"/>
      <c r="LYS143" s="1"/>
      <c r="LYT143" s="1"/>
      <c r="LYU143" s="1"/>
      <c r="LYV143" s="1"/>
      <c r="LYW143" s="1"/>
      <c r="LYX143" s="1"/>
      <c r="LYY143" s="1"/>
      <c r="LYZ143" s="1"/>
      <c r="LZA143" s="1"/>
      <c r="LZB143" s="1"/>
      <c r="LZC143" s="1"/>
      <c r="LZD143" s="1"/>
      <c r="LZE143" s="1"/>
      <c r="LZF143" s="1"/>
      <c r="LZG143" s="1"/>
      <c r="LZH143" s="1"/>
      <c r="LZI143" s="1"/>
      <c r="LZJ143" s="1"/>
      <c r="LZK143" s="1"/>
      <c r="LZL143" s="1"/>
      <c r="LZM143" s="1"/>
      <c r="LZN143" s="1"/>
      <c r="LZO143" s="1"/>
      <c r="LZP143" s="1"/>
      <c r="LZQ143" s="1"/>
      <c r="LZR143" s="1"/>
      <c r="LZS143" s="1"/>
      <c r="LZT143" s="1"/>
      <c r="LZU143" s="1"/>
      <c r="LZV143" s="1"/>
      <c r="LZW143" s="1"/>
      <c r="LZX143" s="1"/>
      <c r="LZY143" s="1"/>
      <c r="LZZ143" s="1"/>
      <c r="MAA143" s="1"/>
      <c r="MAB143" s="1"/>
      <c r="MAC143" s="1"/>
      <c r="MAD143" s="1"/>
      <c r="MAE143" s="1"/>
      <c r="MAF143" s="1"/>
      <c r="MAG143" s="1"/>
      <c r="MAH143" s="1"/>
      <c r="MAI143" s="1"/>
      <c r="MAJ143" s="1"/>
      <c r="MAK143" s="1"/>
      <c r="MAL143" s="1"/>
      <c r="MAM143" s="1"/>
      <c r="MAN143" s="1"/>
      <c r="MAO143" s="1"/>
      <c r="MAP143" s="1"/>
      <c r="MAQ143" s="1"/>
      <c r="MAR143" s="1"/>
      <c r="MAS143" s="1"/>
      <c r="MAT143" s="1"/>
      <c r="MAU143" s="1"/>
      <c r="MAV143" s="1"/>
      <c r="MAW143" s="1"/>
      <c r="MAX143" s="1"/>
      <c r="MAY143" s="1"/>
      <c r="MAZ143" s="1"/>
      <c r="MBA143" s="1"/>
      <c r="MBB143" s="1"/>
      <c r="MBC143" s="1"/>
      <c r="MBD143" s="1"/>
      <c r="MBE143" s="1"/>
      <c r="MBF143" s="1"/>
      <c r="MBG143" s="1"/>
      <c r="MBH143" s="1"/>
      <c r="MBI143" s="1"/>
      <c r="MBJ143" s="1"/>
      <c r="MBK143" s="1"/>
      <c r="MBL143" s="1"/>
      <c r="MBM143" s="1"/>
      <c r="MBN143" s="1"/>
      <c r="MBO143" s="1"/>
      <c r="MBP143" s="1"/>
      <c r="MBQ143" s="1"/>
      <c r="MBR143" s="1"/>
      <c r="MBS143" s="1"/>
      <c r="MBT143" s="1"/>
      <c r="MBU143" s="1"/>
      <c r="MBV143" s="1"/>
      <c r="MBW143" s="1"/>
      <c r="MBX143" s="1"/>
      <c r="MBY143" s="1"/>
      <c r="MBZ143" s="1"/>
      <c r="MCA143" s="1"/>
      <c r="MCB143" s="1"/>
      <c r="MCC143" s="1"/>
      <c r="MCD143" s="1"/>
      <c r="MCE143" s="1"/>
      <c r="MCF143" s="1"/>
      <c r="MCG143" s="1"/>
      <c r="MCH143" s="1"/>
      <c r="MCI143" s="1"/>
      <c r="MCJ143" s="1"/>
      <c r="MCK143" s="1"/>
      <c r="MCL143" s="1"/>
      <c r="MCM143" s="1"/>
      <c r="MCN143" s="1"/>
      <c r="MCO143" s="1"/>
      <c r="MCP143" s="1"/>
      <c r="MCQ143" s="1"/>
      <c r="MCR143" s="1"/>
      <c r="MCS143" s="1"/>
      <c r="MCT143" s="1"/>
      <c r="MCU143" s="1"/>
      <c r="MCV143" s="1"/>
      <c r="MCW143" s="1"/>
      <c r="MCX143" s="1"/>
      <c r="MCY143" s="1"/>
      <c r="MCZ143" s="1"/>
      <c r="MDA143" s="1"/>
      <c r="MDB143" s="1"/>
      <c r="MDC143" s="1"/>
      <c r="MDD143" s="1"/>
      <c r="MDE143" s="1"/>
      <c r="MDF143" s="1"/>
      <c r="MDG143" s="1"/>
      <c r="MDH143" s="1"/>
      <c r="MDI143" s="1"/>
      <c r="MDJ143" s="1"/>
      <c r="MDK143" s="1"/>
      <c r="MDL143" s="1"/>
      <c r="MDM143" s="1"/>
      <c r="MDN143" s="1"/>
      <c r="MDO143" s="1"/>
      <c r="MDP143" s="1"/>
      <c r="MDQ143" s="1"/>
      <c r="MDR143" s="1"/>
      <c r="MDS143" s="1"/>
      <c r="MDT143" s="1"/>
      <c r="MDU143" s="1"/>
      <c r="MDV143" s="1"/>
      <c r="MDW143" s="1"/>
      <c r="MDX143" s="1"/>
      <c r="MDY143" s="1"/>
      <c r="MDZ143" s="1"/>
      <c r="MEA143" s="1"/>
      <c r="MEB143" s="1"/>
      <c r="MEC143" s="1"/>
      <c r="MED143" s="1"/>
      <c r="MEE143" s="1"/>
      <c r="MEF143" s="1"/>
      <c r="MEG143" s="1"/>
      <c r="MEH143" s="1"/>
      <c r="MEI143" s="1"/>
      <c r="MEJ143" s="1"/>
      <c r="MEK143" s="1"/>
      <c r="MEL143" s="1"/>
      <c r="MEM143" s="1"/>
      <c r="MEN143" s="1"/>
      <c r="MEO143" s="1"/>
      <c r="MEP143" s="1"/>
      <c r="MEQ143" s="1"/>
      <c r="MER143" s="1"/>
      <c r="MES143" s="1"/>
      <c r="MET143" s="1"/>
      <c r="MEU143" s="1"/>
      <c r="MEV143" s="1"/>
      <c r="MEW143" s="1"/>
      <c r="MEX143" s="1"/>
      <c r="MEY143" s="1"/>
      <c r="MEZ143" s="1"/>
      <c r="MFA143" s="1"/>
      <c r="MFB143" s="1"/>
      <c r="MFC143" s="1"/>
      <c r="MFD143" s="1"/>
      <c r="MFE143" s="1"/>
      <c r="MFF143" s="1"/>
      <c r="MFG143" s="1"/>
      <c r="MFH143" s="1"/>
      <c r="MFI143" s="1"/>
      <c r="MFJ143" s="1"/>
      <c r="MFK143" s="1"/>
      <c r="MFL143" s="1"/>
      <c r="MFM143" s="1"/>
      <c r="MFN143" s="1"/>
      <c r="MFO143" s="1"/>
      <c r="MFP143" s="1"/>
      <c r="MFQ143" s="1"/>
      <c r="MFR143" s="1"/>
      <c r="MFS143" s="1"/>
      <c r="MFT143" s="1"/>
      <c r="MFU143" s="1"/>
      <c r="MFV143" s="1"/>
      <c r="MFW143" s="1"/>
      <c r="MFX143" s="1"/>
      <c r="MFY143" s="1"/>
      <c r="MFZ143" s="1"/>
      <c r="MGA143" s="1"/>
      <c r="MGB143" s="1"/>
      <c r="MGC143" s="1"/>
      <c r="MGD143" s="1"/>
      <c r="MGE143" s="1"/>
      <c r="MGF143" s="1"/>
      <c r="MGG143" s="1"/>
      <c r="MGH143" s="1"/>
      <c r="MGI143" s="1"/>
      <c r="MGJ143" s="1"/>
      <c r="MGK143" s="1"/>
      <c r="MGL143" s="1"/>
      <c r="MGM143" s="1"/>
      <c r="MGN143" s="1"/>
      <c r="MGO143" s="1"/>
      <c r="MGP143" s="1"/>
      <c r="MGQ143" s="1"/>
      <c r="MGR143" s="1"/>
      <c r="MGS143" s="1"/>
      <c r="MGT143" s="1"/>
      <c r="MGU143" s="1"/>
      <c r="MGV143" s="1"/>
      <c r="MGW143" s="1"/>
      <c r="MGX143" s="1"/>
      <c r="MGY143" s="1"/>
      <c r="MGZ143" s="1"/>
      <c r="MHA143" s="1"/>
      <c r="MHB143" s="1"/>
      <c r="MHC143" s="1"/>
      <c r="MHD143" s="1"/>
      <c r="MHE143" s="1"/>
      <c r="MHF143" s="1"/>
      <c r="MHG143" s="1"/>
      <c r="MHH143" s="1"/>
      <c r="MHI143" s="1"/>
      <c r="MHJ143" s="1"/>
      <c r="MHK143" s="1"/>
      <c r="MHL143" s="1"/>
      <c r="MHM143" s="1"/>
      <c r="MHN143" s="1"/>
      <c r="MHO143" s="1"/>
      <c r="MHP143" s="1"/>
      <c r="MHQ143" s="1"/>
      <c r="MHR143" s="1"/>
      <c r="MHS143" s="1"/>
      <c r="MHT143" s="1"/>
      <c r="MHU143" s="1"/>
      <c r="MHV143" s="1"/>
      <c r="MHW143" s="1"/>
      <c r="MHX143" s="1"/>
      <c r="MHY143" s="1"/>
      <c r="MHZ143" s="1"/>
      <c r="MIA143" s="1"/>
      <c r="MIB143" s="1"/>
      <c r="MIC143" s="1"/>
      <c r="MID143" s="1"/>
      <c r="MIE143" s="1"/>
      <c r="MIF143" s="1"/>
      <c r="MIG143" s="1"/>
      <c r="MIH143" s="1"/>
      <c r="MII143" s="1"/>
      <c r="MIJ143" s="1"/>
      <c r="MIK143" s="1"/>
      <c r="MIL143" s="1"/>
      <c r="MIM143" s="1"/>
      <c r="MIN143" s="1"/>
      <c r="MIO143" s="1"/>
      <c r="MIP143" s="1"/>
      <c r="MIQ143" s="1"/>
      <c r="MIR143" s="1"/>
      <c r="MIS143" s="1"/>
      <c r="MIT143" s="1"/>
      <c r="MIU143" s="1"/>
      <c r="MIV143" s="1"/>
      <c r="MIW143" s="1"/>
      <c r="MIX143" s="1"/>
      <c r="MIY143" s="1"/>
      <c r="MIZ143" s="1"/>
      <c r="MJA143" s="1"/>
      <c r="MJB143" s="1"/>
      <c r="MJC143" s="1"/>
      <c r="MJD143" s="1"/>
      <c r="MJE143" s="1"/>
      <c r="MJF143" s="1"/>
      <c r="MJG143" s="1"/>
      <c r="MJH143" s="1"/>
      <c r="MJI143" s="1"/>
      <c r="MJJ143" s="1"/>
      <c r="MJK143" s="1"/>
      <c r="MJL143" s="1"/>
      <c r="MJM143" s="1"/>
      <c r="MJN143" s="1"/>
      <c r="MJO143" s="1"/>
      <c r="MJP143" s="1"/>
      <c r="MJQ143" s="1"/>
      <c r="MJR143" s="1"/>
      <c r="MJS143" s="1"/>
      <c r="MJT143" s="1"/>
      <c r="MJU143" s="1"/>
      <c r="MJV143" s="1"/>
      <c r="MJW143" s="1"/>
      <c r="MJX143" s="1"/>
      <c r="MJY143" s="1"/>
      <c r="MJZ143" s="1"/>
      <c r="MKA143" s="1"/>
      <c r="MKB143" s="1"/>
      <c r="MKC143" s="1"/>
      <c r="MKD143" s="1"/>
      <c r="MKE143" s="1"/>
      <c r="MKF143" s="1"/>
      <c r="MKG143" s="1"/>
      <c r="MKH143" s="1"/>
      <c r="MKI143" s="1"/>
      <c r="MKJ143" s="1"/>
      <c r="MKK143" s="1"/>
      <c r="MKL143" s="1"/>
      <c r="MKM143" s="1"/>
      <c r="MKN143" s="1"/>
      <c r="MKO143" s="1"/>
      <c r="MKP143" s="1"/>
      <c r="MKQ143" s="1"/>
      <c r="MKR143" s="1"/>
      <c r="MKS143" s="1"/>
      <c r="MKT143" s="1"/>
      <c r="MKU143" s="1"/>
      <c r="MKV143" s="1"/>
      <c r="MKW143" s="1"/>
      <c r="MKX143" s="1"/>
      <c r="MKY143" s="1"/>
      <c r="MKZ143" s="1"/>
      <c r="MLA143" s="1"/>
      <c r="MLB143" s="1"/>
      <c r="MLC143" s="1"/>
      <c r="MLD143" s="1"/>
      <c r="MLE143" s="1"/>
      <c r="MLF143" s="1"/>
      <c r="MLG143" s="1"/>
      <c r="MLH143" s="1"/>
      <c r="MLI143" s="1"/>
      <c r="MLJ143" s="1"/>
      <c r="MLK143" s="1"/>
      <c r="MLL143" s="1"/>
      <c r="MLM143" s="1"/>
      <c r="MLN143" s="1"/>
      <c r="MLO143" s="1"/>
      <c r="MLP143" s="1"/>
      <c r="MLQ143" s="1"/>
      <c r="MLR143" s="1"/>
      <c r="MLS143" s="1"/>
      <c r="MLT143" s="1"/>
      <c r="MLU143" s="1"/>
      <c r="MLV143" s="1"/>
      <c r="MLW143" s="1"/>
      <c r="MLX143" s="1"/>
      <c r="MLY143" s="1"/>
      <c r="MLZ143" s="1"/>
      <c r="MMA143" s="1"/>
      <c r="MMB143" s="1"/>
      <c r="MMC143" s="1"/>
      <c r="MMD143" s="1"/>
      <c r="MME143" s="1"/>
      <c r="MMF143" s="1"/>
      <c r="MMG143" s="1"/>
      <c r="MMH143" s="1"/>
      <c r="MMI143" s="1"/>
      <c r="MMJ143" s="1"/>
      <c r="MMK143" s="1"/>
      <c r="MML143" s="1"/>
      <c r="MMM143" s="1"/>
      <c r="MMN143" s="1"/>
      <c r="MMO143" s="1"/>
      <c r="MMP143" s="1"/>
      <c r="MMQ143" s="1"/>
      <c r="MMR143" s="1"/>
      <c r="MMS143" s="1"/>
      <c r="MMT143" s="1"/>
      <c r="MMU143" s="1"/>
      <c r="MMV143" s="1"/>
      <c r="MMW143" s="1"/>
      <c r="MMX143" s="1"/>
      <c r="MMY143" s="1"/>
      <c r="MMZ143" s="1"/>
      <c r="MNA143" s="1"/>
      <c r="MNB143" s="1"/>
      <c r="MNC143" s="1"/>
      <c r="MND143" s="1"/>
      <c r="MNE143" s="1"/>
      <c r="MNF143" s="1"/>
      <c r="MNG143" s="1"/>
      <c r="MNH143" s="1"/>
      <c r="MNI143" s="1"/>
      <c r="MNJ143" s="1"/>
      <c r="MNK143" s="1"/>
      <c r="MNL143" s="1"/>
      <c r="MNM143" s="1"/>
      <c r="MNN143" s="1"/>
      <c r="MNO143" s="1"/>
      <c r="MNP143" s="1"/>
      <c r="MNQ143" s="1"/>
      <c r="MNR143" s="1"/>
      <c r="MNS143" s="1"/>
      <c r="MNT143" s="1"/>
      <c r="MNU143" s="1"/>
      <c r="MNV143" s="1"/>
      <c r="MNW143" s="1"/>
      <c r="MNX143" s="1"/>
      <c r="MNY143" s="1"/>
      <c r="MNZ143" s="1"/>
      <c r="MOA143" s="1"/>
      <c r="MOB143" s="1"/>
      <c r="MOC143" s="1"/>
      <c r="MOD143" s="1"/>
      <c r="MOE143" s="1"/>
      <c r="MOF143" s="1"/>
      <c r="MOG143" s="1"/>
      <c r="MOH143" s="1"/>
      <c r="MOI143" s="1"/>
      <c r="MOJ143" s="1"/>
      <c r="MOK143" s="1"/>
      <c r="MOL143" s="1"/>
      <c r="MOM143" s="1"/>
      <c r="MON143" s="1"/>
      <c r="MOO143" s="1"/>
      <c r="MOP143" s="1"/>
      <c r="MOQ143" s="1"/>
      <c r="MOR143" s="1"/>
      <c r="MOS143" s="1"/>
      <c r="MOT143" s="1"/>
      <c r="MOU143" s="1"/>
      <c r="MOV143" s="1"/>
      <c r="MOW143" s="1"/>
      <c r="MOX143" s="1"/>
      <c r="MOY143" s="1"/>
      <c r="MOZ143" s="1"/>
      <c r="MPA143" s="1"/>
      <c r="MPB143" s="1"/>
      <c r="MPC143" s="1"/>
      <c r="MPD143" s="1"/>
      <c r="MPE143" s="1"/>
      <c r="MPF143" s="1"/>
      <c r="MPG143" s="1"/>
      <c r="MPH143" s="1"/>
      <c r="MPI143" s="1"/>
      <c r="MPJ143" s="1"/>
      <c r="MPK143" s="1"/>
      <c r="MPL143" s="1"/>
      <c r="MPM143" s="1"/>
      <c r="MPN143" s="1"/>
      <c r="MPO143" s="1"/>
      <c r="MPP143" s="1"/>
      <c r="MPQ143" s="1"/>
      <c r="MPR143" s="1"/>
      <c r="MPS143" s="1"/>
      <c r="MPT143" s="1"/>
      <c r="MPU143" s="1"/>
      <c r="MPV143" s="1"/>
      <c r="MPW143" s="1"/>
      <c r="MPX143" s="1"/>
      <c r="MPY143" s="1"/>
      <c r="MPZ143" s="1"/>
      <c r="MQA143" s="1"/>
      <c r="MQB143" s="1"/>
      <c r="MQC143" s="1"/>
      <c r="MQD143" s="1"/>
      <c r="MQE143" s="1"/>
      <c r="MQF143" s="1"/>
      <c r="MQG143" s="1"/>
      <c r="MQH143" s="1"/>
      <c r="MQI143" s="1"/>
      <c r="MQJ143" s="1"/>
      <c r="MQK143" s="1"/>
      <c r="MQL143" s="1"/>
      <c r="MQM143" s="1"/>
      <c r="MQN143" s="1"/>
      <c r="MQO143" s="1"/>
      <c r="MQP143" s="1"/>
      <c r="MQQ143" s="1"/>
      <c r="MQR143" s="1"/>
      <c r="MQS143" s="1"/>
      <c r="MQT143" s="1"/>
      <c r="MQU143" s="1"/>
      <c r="MQV143" s="1"/>
      <c r="MQW143" s="1"/>
      <c r="MQX143" s="1"/>
      <c r="MQY143" s="1"/>
      <c r="MQZ143" s="1"/>
      <c r="MRA143" s="1"/>
      <c r="MRB143" s="1"/>
      <c r="MRC143" s="1"/>
      <c r="MRD143" s="1"/>
      <c r="MRE143" s="1"/>
      <c r="MRF143" s="1"/>
      <c r="MRG143" s="1"/>
      <c r="MRH143" s="1"/>
      <c r="MRI143" s="1"/>
      <c r="MRJ143" s="1"/>
      <c r="MRK143" s="1"/>
      <c r="MRL143" s="1"/>
      <c r="MRM143" s="1"/>
      <c r="MRN143" s="1"/>
      <c r="MRO143" s="1"/>
      <c r="MRP143" s="1"/>
      <c r="MRQ143" s="1"/>
      <c r="MRR143" s="1"/>
      <c r="MRS143" s="1"/>
      <c r="MRT143" s="1"/>
      <c r="MRU143" s="1"/>
      <c r="MRV143" s="1"/>
      <c r="MRW143" s="1"/>
      <c r="MRX143" s="1"/>
      <c r="MRY143" s="1"/>
      <c r="MRZ143" s="1"/>
      <c r="MSA143" s="1"/>
      <c r="MSB143" s="1"/>
      <c r="MSC143" s="1"/>
      <c r="MSD143" s="1"/>
      <c r="MSE143" s="1"/>
      <c r="MSF143" s="1"/>
      <c r="MSG143" s="1"/>
      <c r="MSH143" s="1"/>
      <c r="MSI143" s="1"/>
      <c r="MSJ143" s="1"/>
      <c r="MSK143" s="1"/>
      <c r="MSL143" s="1"/>
      <c r="MSM143" s="1"/>
      <c r="MSN143" s="1"/>
      <c r="MSO143" s="1"/>
      <c r="MSP143" s="1"/>
      <c r="MSQ143" s="1"/>
      <c r="MSR143" s="1"/>
      <c r="MSS143" s="1"/>
      <c r="MST143" s="1"/>
      <c r="MSU143" s="1"/>
      <c r="MSV143" s="1"/>
      <c r="MSW143" s="1"/>
      <c r="MSX143" s="1"/>
      <c r="MSY143" s="1"/>
      <c r="MSZ143" s="1"/>
      <c r="MTA143" s="1"/>
      <c r="MTB143" s="1"/>
      <c r="MTC143" s="1"/>
      <c r="MTD143" s="1"/>
      <c r="MTE143" s="1"/>
      <c r="MTF143" s="1"/>
      <c r="MTG143" s="1"/>
      <c r="MTH143" s="1"/>
      <c r="MTI143" s="1"/>
      <c r="MTJ143" s="1"/>
      <c r="MTK143" s="1"/>
      <c r="MTL143" s="1"/>
      <c r="MTM143" s="1"/>
      <c r="MTN143" s="1"/>
      <c r="MTO143" s="1"/>
      <c r="MTP143" s="1"/>
      <c r="MTQ143" s="1"/>
      <c r="MTR143" s="1"/>
      <c r="MTS143" s="1"/>
      <c r="MTT143" s="1"/>
      <c r="MTU143" s="1"/>
      <c r="MTV143" s="1"/>
      <c r="MTW143" s="1"/>
      <c r="MTX143" s="1"/>
      <c r="MTY143" s="1"/>
      <c r="MTZ143" s="1"/>
      <c r="MUA143" s="1"/>
      <c r="MUB143" s="1"/>
      <c r="MUC143" s="1"/>
      <c r="MUD143" s="1"/>
      <c r="MUE143" s="1"/>
      <c r="MUF143" s="1"/>
      <c r="MUG143" s="1"/>
      <c r="MUH143" s="1"/>
      <c r="MUI143" s="1"/>
      <c r="MUJ143" s="1"/>
      <c r="MUK143" s="1"/>
      <c r="MUL143" s="1"/>
      <c r="MUM143" s="1"/>
      <c r="MUN143" s="1"/>
      <c r="MUO143" s="1"/>
      <c r="MUP143" s="1"/>
      <c r="MUQ143" s="1"/>
      <c r="MUR143" s="1"/>
      <c r="MUS143" s="1"/>
      <c r="MUT143" s="1"/>
      <c r="MUU143" s="1"/>
      <c r="MUV143" s="1"/>
      <c r="MUW143" s="1"/>
      <c r="MUX143" s="1"/>
      <c r="MUY143" s="1"/>
      <c r="MUZ143" s="1"/>
      <c r="MVA143" s="1"/>
      <c r="MVB143" s="1"/>
      <c r="MVC143" s="1"/>
      <c r="MVD143" s="1"/>
      <c r="MVE143" s="1"/>
      <c r="MVF143" s="1"/>
      <c r="MVG143" s="1"/>
      <c r="MVH143" s="1"/>
      <c r="MVI143" s="1"/>
      <c r="MVJ143" s="1"/>
      <c r="MVK143" s="1"/>
      <c r="MVL143" s="1"/>
      <c r="MVM143" s="1"/>
      <c r="MVN143" s="1"/>
      <c r="MVO143" s="1"/>
      <c r="MVP143" s="1"/>
      <c r="MVQ143" s="1"/>
      <c r="MVR143" s="1"/>
      <c r="MVS143" s="1"/>
      <c r="MVT143" s="1"/>
      <c r="MVU143" s="1"/>
      <c r="MVV143" s="1"/>
      <c r="MVW143" s="1"/>
      <c r="MVX143" s="1"/>
      <c r="MVY143" s="1"/>
      <c r="MVZ143" s="1"/>
      <c r="MWA143" s="1"/>
      <c r="MWB143" s="1"/>
      <c r="MWC143" s="1"/>
      <c r="MWD143" s="1"/>
      <c r="MWE143" s="1"/>
      <c r="MWF143" s="1"/>
      <c r="MWG143" s="1"/>
      <c r="MWH143" s="1"/>
      <c r="MWI143" s="1"/>
      <c r="MWJ143" s="1"/>
      <c r="MWK143" s="1"/>
      <c r="MWL143" s="1"/>
      <c r="MWM143" s="1"/>
      <c r="MWN143" s="1"/>
      <c r="MWO143" s="1"/>
      <c r="MWP143" s="1"/>
      <c r="MWQ143" s="1"/>
      <c r="MWR143" s="1"/>
      <c r="MWS143" s="1"/>
      <c r="MWT143" s="1"/>
      <c r="MWU143" s="1"/>
      <c r="MWV143" s="1"/>
      <c r="MWW143" s="1"/>
      <c r="MWX143" s="1"/>
      <c r="MWY143" s="1"/>
      <c r="MWZ143" s="1"/>
      <c r="MXA143" s="1"/>
      <c r="MXB143" s="1"/>
      <c r="MXC143" s="1"/>
      <c r="MXD143" s="1"/>
      <c r="MXE143" s="1"/>
      <c r="MXF143" s="1"/>
      <c r="MXG143" s="1"/>
      <c r="MXH143" s="1"/>
      <c r="MXI143" s="1"/>
      <c r="MXJ143" s="1"/>
      <c r="MXK143" s="1"/>
      <c r="MXL143" s="1"/>
      <c r="MXM143" s="1"/>
      <c r="MXN143" s="1"/>
      <c r="MXO143" s="1"/>
      <c r="MXP143" s="1"/>
      <c r="MXQ143" s="1"/>
      <c r="MXR143" s="1"/>
      <c r="MXS143" s="1"/>
      <c r="MXT143" s="1"/>
      <c r="MXU143" s="1"/>
      <c r="MXV143" s="1"/>
      <c r="MXW143" s="1"/>
      <c r="MXX143" s="1"/>
      <c r="MXY143" s="1"/>
      <c r="MXZ143" s="1"/>
      <c r="MYA143" s="1"/>
      <c r="MYB143" s="1"/>
      <c r="MYC143" s="1"/>
      <c r="MYD143" s="1"/>
      <c r="MYE143" s="1"/>
      <c r="MYF143" s="1"/>
      <c r="MYG143" s="1"/>
      <c r="MYH143" s="1"/>
      <c r="MYI143" s="1"/>
      <c r="MYJ143" s="1"/>
      <c r="MYK143" s="1"/>
      <c r="MYL143" s="1"/>
      <c r="MYM143" s="1"/>
      <c r="MYN143" s="1"/>
      <c r="MYO143" s="1"/>
      <c r="MYP143" s="1"/>
      <c r="MYQ143" s="1"/>
      <c r="MYR143" s="1"/>
      <c r="MYS143" s="1"/>
      <c r="MYT143" s="1"/>
      <c r="MYU143" s="1"/>
      <c r="MYV143" s="1"/>
      <c r="MYW143" s="1"/>
      <c r="MYX143" s="1"/>
      <c r="MYY143" s="1"/>
      <c r="MYZ143" s="1"/>
      <c r="MZA143" s="1"/>
      <c r="MZB143" s="1"/>
      <c r="MZC143" s="1"/>
      <c r="MZD143" s="1"/>
      <c r="MZE143" s="1"/>
      <c r="MZF143" s="1"/>
      <c r="MZG143" s="1"/>
      <c r="MZH143" s="1"/>
      <c r="MZI143" s="1"/>
      <c r="MZJ143" s="1"/>
      <c r="MZK143" s="1"/>
      <c r="MZL143" s="1"/>
      <c r="MZM143" s="1"/>
      <c r="MZN143" s="1"/>
      <c r="MZO143" s="1"/>
      <c r="MZP143" s="1"/>
      <c r="MZQ143" s="1"/>
      <c r="MZR143" s="1"/>
      <c r="MZS143" s="1"/>
      <c r="MZT143" s="1"/>
      <c r="MZU143" s="1"/>
      <c r="MZV143" s="1"/>
      <c r="MZW143" s="1"/>
      <c r="MZX143" s="1"/>
      <c r="MZY143" s="1"/>
      <c r="MZZ143" s="1"/>
      <c r="NAA143" s="1"/>
      <c r="NAB143" s="1"/>
      <c r="NAC143" s="1"/>
      <c r="NAD143" s="1"/>
      <c r="NAE143" s="1"/>
      <c r="NAF143" s="1"/>
      <c r="NAG143" s="1"/>
      <c r="NAH143" s="1"/>
      <c r="NAI143" s="1"/>
      <c r="NAJ143" s="1"/>
      <c r="NAK143" s="1"/>
      <c r="NAL143" s="1"/>
      <c r="NAM143" s="1"/>
      <c r="NAN143" s="1"/>
      <c r="NAO143" s="1"/>
      <c r="NAP143" s="1"/>
      <c r="NAQ143" s="1"/>
      <c r="NAR143" s="1"/>
      <c r="NAS143" s="1"/>
      <c r="NAT143" s="1"/>
      <c r="NAU143" s="1"/>
      <c r="NAV143" s="1"/>
      <c r="NAW143" s="1"/>
      <c r="NAX143" s="1"/>
      <c r="NAY143" s="1"/>
      <c r="NAZ143" s="1"/>
      <c r="NBA143" s="1"/>
      <c r="NBB143" s="1"/>
      <c r="NBC143" s="1"/>
      <c r="NBD143" s="1"/>
      <c r="NBE143" s="1"/>
      <c r="NBF143" s="1"/>
      <c r="NBG143" s="1"/>
      <c r="NBH143" s="1"/>
      <c r="NBI143" s="1"/>
      <c r="NBJ143" s="1"/>
      <c r="NBK143" s="1"/>
      <c r="NBL143" s="1"/>
      <c r="NBM143" s="1"/>
      <c r="NBN143" s="1"/>
      <c r="NBO143" s="1"/>
      <c r="NBP143" s="1"/>
      <c r="NBQ143" s="1"/>
      <c r="NBR143" s="1"/>
      <c r="NBS143" s="1"/>
      <c r="NBT143" s="1"/>
      <c r="NBU143" s="1"/>
      <c r="NBV143" s="1"/>
      <c r="NBW143" s="1"/>
      <c r="NBX143" s="1"/>
      <c r="NBY143" s="1"/>
      <c r="NBZ143" s="1"/>
      <c r="NCA143" s="1"/>
      <c r="NCB143" s="1"/>
      <c r="NCC143" s="1"/>
      <c r="NCD143" s="1"/>
      <c r="NCE143" s="1"/>
      <c r="NCF143" s="1"/>
      <c r="NCG143" s="1"/>
      <c r="NCH143" s="1"/>
      <c r="NCI143" s="1"/>
      <c r="NCJ143" s="1"/>
      <c r="NCK143" s="1"/>
      <c r="NCL143" s="1"/>
      <c r="NCM143" s="1"/>
      <c r="NCN143" s="1"/>
      <c r="NCO143" s="1"/>
      <c r="NCP143" s="1"/>
      <c r="NCQ143" s="1"/>
      <c r="NCR143" s="1"/>
      <c r="NCS143" s="1"/>
      <c r="NCT143" s="1"/>
      <c r="NCU143" s="1"/>
      <c r="NCV143" s="1"/>
      <c r="NCW143" s="1"/>
      <c r="NCX143" s="1"/>
      <c r="NCY143" s="1"/>
      <c r="NCZ143" s="1"/>
      <c r="NDA143" s="1"/>
      <c r="NDB143" s="1"/>
      <c r="NDC143" s="1"/>
      <c r="NDD143" s="1"/>
      <c r="NDE143" s="1"/>
      <c r="NDF143" s="1"/>
      <c r="NDG143" s="1"/>
      <c r="NDH143" s="1"/>
      <c r="NDI143" s="1"/>
      <c r="NDJ143" s="1"/>
      <c r="NDK143" s="1"/>
      <c r="NDL143" s="1"/>
      <c r="NDM143" s="1"/>
      <c r="NDN143" s="1"/>
      <c r="NDO143" s="1"/>
      <c r="NDP143" s="1"/>
      <c r="NDQ143" s="1"/>
      <c r="NDR143" s="1"/>
      <c r="NDS143" s="1"/>
      <c r="NDT143" s="1"/>
      <c r="NDU143" s="1"/>
      <c r="NDV143" s="1"/>
      <c r="NDW143" s="1"/>
      <c r="NDX143" s="1"/>
      <c r="NDY143" s="1"/>
      <c r="NDZ143" s="1"/>
      <c r="NEA143" s="1"/>
      <c r="NEB143" s="1"/>
      <c r="NEC143" s="1"/>
      <c r="NED143" s="1"/>
      <c r="NEE143" s="1"/>
      <c r="NEF143" s="1"/>
      <c r="NEG143" s="1"/>
      <c r="NEH143" s="1"/>
      <c r="NEI143" s="1"/>
      <c r="NEJ143" s="1"/>
      <c r="NEK143" s="1"/>
      <c r="NEL143" s="1"/>
      <c r="NEM143" s="1"/>
      <c r="NEN143" s="1"/>
      <c r="NEO143" s="1"/>
      <c r="NEP143" s="1"/>
      <c r="NEQ143" s="1"/>
      <c r="NER143" s="1"/>
      <c r="NES143" s="1"/>
      <c r="NET143" s="1"/>
      <c r="NEU143" s="1"/>
      <c r="NEV143" s="1"/>
      <c r="NEW143" s="1"/>
      <c r="NEX143" s="1"/>
      <c r="NEY143" s="1"/>
      <c r="NEZ143" s="1"/>
      <c r="NFA143" s="1"/>
      <c r="NFB143" s="1"/>
      <c r="NFC143" s="1"/>
      <c r="NFD143" s="1"/>
      <c r="NFE143" s="1"/>
      <c r="NFF143" s="1"/>
      <c r="NFG143" s="1"/>
      <c r="NFH143" s="1"/>
      <c r="NFI143" s="1"/>
      <c r="NFJ143" s="1"/>
      <c r="NFK143" s="1"/>
      <c r="NFL143" s="1"/>
      <c r="NFM143" s="1"/>
      <c r="NFN143" s="1"/>
      <c r="NFO143" s="1"/>
      <c r="NFP143" s="1"/>
      <c r="NFQ143" s="1"/>
      <c r="NFR143" s="1"/>
      <c r="NFS143" s="1"/>
      <c r="NFT143" s="1"/>
      <c r="NFU143" s="1"/>
      <c r="NFV143" s="1"/>
      <c r="NFW143" s="1"/>
      <c r="NFX143" s="1"/>
      <c r="NFY143" s="1"/>
      <c r="NFZ143" s="1"/>
      <c r="NGA143" s="1"/>
      <c r="NGB143" s="1"/>
      <c r="NGC143" s="1"/>
      <c r="NGD143" s="1"/>
      <c r="NGE143" s="1"/>
      <c r="NGF143" s="1"/>
      <c r="NGG143" s="1"/>
      <c r="NGH143" s="1"/>
      <c r="NGI143" s="1"/>
      <c r="NGJ143" s="1"/>
      <c r="NGK143" s="1"/>
      <c r="NGL143" s="1"/>
      <c r="NGM143" s="1"/>
      <c r="NGN143" s="1"/>
      <c r="NGO143" s="1"/>
      <c r="NGP143" s="1"/>
      <c r="NGQ143" s="1"/>
      <c r="NGR143" s="1"/>
      <c r="NGS143" s="1"/>
      <c r="NGT143" s="1"/>
      <c r="NGU143" s="1"/>
      <c r="NGV143" s="1"/>
      <c r="NGW143" s="1"/>
      <c r="NGX143" s="1"/>
      <c r="NGY143" s="1"/>
      <c r="NGZ143" s="1"/>
      <c r="NHA143" s="1"/>
      <c r="NHB143" s="1"/>
      <c r="NHC143" s="1"/>
      <c r="NHD143" s="1"/>
      <c r="NHE143" s="1"/>
      <c r="NHF143" s="1"/>
      <c r="NHG143" s="1"/>
      <c r="NHH143" s="1"/>
      <c r="NHI143" s="1"/>
      <c r="NHJ143" s="1"/>
      <c r="NHK143" s="1"/>
      <c r="NHL143" s="1"/>
      <c r="NHM143" s="1"/>
      <c r="NHN143" s="1"/>
      <c r="NHO143" s="1"/>
      <c r="NHP143" s="1"/>
      <c r="NHQ143" s="1"/>
      <c r="NHR143" s="1"/>
      <c r="NHS143" s="1"/>
      <c r="NHT143" s="1"/>
      <c r="NHU143" s="1"/>
      <c r="NHV143" s="1"/>
      <c r="NHW143" s="1"/>
      <c r="NHX143" s="1"/>
      <c r="NHY143" s="1"/>
      <c r="NHZ143" s="1"/>
      <c r="NIA143" s="1"/>
      <c r="NIB143" s="1"/>
      <c r="NIC143" s="1"/>
      <c r="NID143" s="1"/>
      <c r="NIE143" s="1"/>
      <c r="NIF143" s="1"/>
      <c r="NIG143" s="1"/>
      <c r="NIH143" s="1"/>
      <c r="NII143" s="1"/>
      <c r="NIJ143" s="1"/>
      <c r="NIK143" s="1"/>
      <c r="NIL143" s="1"/>
      <c r="NIM143" s="1"/>
      <c r="NIN143" s="1"/>
      <c r="NIO143" s="1"/>
      <c r="NIP143" s="1"/>
      <c r="NIQ143" s="1"/>
      <c r="NIR143" s="1"/>
      <c r="NIS143" s="1"/>
      <c r="NIT143" s="1"/>
      <c r="NIU143" s="1"/>
      <c r="NIV143" s="1"/>
      <c r="NIW143" s="1"/>
      <c r="NIX143" s="1"/>
      <c r="NIY143" s="1"/>
      <c r="NIZ143" s="1"/>
      <c r="NJA143" s="1"/>
      <c r="NJB143" s="1"/>
      <c r="NJC143" s="1"/>
      <c r="NJD143" s="1"/>
      <c r="NJE143" s="1"/>
      <c r="NJF143" s="1"/>
      <c r="NJG143" s="1"/>
      <c r="NJH143" s="1"/>
      <c r="NJI143" s="1"/>
      <c r="NJJ143" s="1"/>
      <c r="NJK143" s="1"/>
      <c r="NJL143" s="1"/>
      <c r="NJM143" s="1"/>
      <c r="NJN143" s="1"/>
      <c r="NJO143" s="1"/>
      <c r="NJP143" s="1"/>
      <c r="NJQ143" s="1"/>
      <c r="NJR143" s="1"/>
      <c r="NJS143" s="1"/>
      <c r="NJT143" s="1"/>
      <c r="NJU143" s="1"/>
      <c r="NJV143" s="1"/>
      <c r="NJW143" s="1"/>
      <c r="NJX143" s="1"/>
      <c r="NJY143" s="1"/>
      <c r="NJZ143" s="1"/>
      <c r="NKA143" s="1"/>
      <c r="NKB143" s="1"/>
      <c r="NKC143" s="1"/>
      <c r="NKD143" s="1"/>
      <c r="NKE143" s="1"/>
      <c r="NKF143" s="1"/>
      <c r="NKG143" s="1"/>
      <c r="NKH143" s="1"/>
      <c r="NKI143" s="1"/>
      <c r="NKJ143" s="1"/>
      <c r="NKK143" s="1"/>
      <c r="NKL143" s="1"/>
      <c r="NKM143" s="1"/>
      <c r="NKN143" s="1"/>
      <c r="NKO143" s="1"/>
      <c r="NKP143" s="1"/>
      <c r="NKQ143" s="1"/>
      <c r="NKR143" s="1"/>
      <c r="NKS143" s="1"/>
      <c r="NKT143" s="1"/>
      <c r="NKU143" s="1"/>
      <c r="NKV143" s="1"/>
      <c r="NKW143" s="1"/>
      <c r="NKX143" s="1"/>
      <c r="NKY143" s="1"/>
      <c r="NKZ143" s="1"/>
      <c r="NLA143" s="1"/>
      <c r="NLB143" s="1"/>
      <c r="NLC143" s="1"/>
      <c r="NLD143" s="1"/>
      <c r="NLE143" s="1"/>
      <c r="NLF143" s="1"/>
      <c r="NLG143" s="1"/>
      <c r="NLH143" s="1"/>
      <c r="NLI143" s="1"/>
      <c r="NLJ143" s="1"/>
      <c r="NLK143" s="1"/>
      <c r="NLL143" s="1"/>
      <c r="NLM143" s="1"/>
      <c r="NLN143" s="1"/>
      <c r="NLO143" s="1"/>
      <c r="NLP143" s="1"/>
      <c r="NLQ143" s="1"/>
      <c r="NLR143" s="1"/>
      <c r="NLS143" s="1"/>
      <c r="NLT143" s="1"/>
      <c r="NLU143" s="1"/>
      <c r="NLV143" s="1"/>
      <c r="NLW143" s="1"/>
      <c r="NLX143" s="1"/>
      <c r="NLY143" s="1"/>
      <c r="NLZ143" s="1"/>
      <c r="NMA143" s="1"/>
      <c r="NMB143" s="1"/>
      <c r="NMC143" s="1"/>
      <c r="NMD143" s="1"/>
      <c r="NME143" s="1"/>
      <c r="NMF143" s="1"/>
      <c r="NMG143" s="1"/>
      <c r="NMH143" s="1"/>
      <c r="NMI143" s="1"/>
      <c r="NMJ143" s="1"/>
      <c r="NMK143" s="1"/>
      <c r="NML143" s="1"/>
      <c r="NMM143" s="1"/>
      <c r="NMN143" s="1"/>
      <c r="NMO143" s="1"/>
      <c r="NMP143" s="1"/>
      <c r="NMQ143" s="1"/>
      <c r="NMR143" s="1"/>
      <c r="NMS143" s="1"/>
      <c r="NMT143" s="1"/>
      <c r="NMU143" s="1"/>
      <c r="NMV143" s="1"/>
      <c r="NMW143" s="1"/>
      <c r="NMX143" s="1"/>
      <c r="NMY143" s="1"/>
      <c r="NMZ143" s="1"/>
      <c r="NNA143" s="1"/>
      <c r="NNB143" s="1"/>
      <c r="NNC143" s="1"/>
      <c r="NND143" s="1"/>
      <c r="NNE143" s="1"/>
      <c r="NNF143" s="1"/>
      <c r="NNG143" s="1"/>
      <c r="NNH143" s="1"/>
      <c r="NNI143" s="1"/>
      <c r="NNJ143" s="1"/>
      <c r="NNK143" s="1"/>
      <c r="NNL143" s="1"/>
      <c r="NNM143" s="1"/>
      <c r="NNN143" s="1"/>
      <c r="NNO143" s="1"/>
      <c r="NNP143" s="1"/>
      <c r="NNQ143" s="1"/>
      <c r="NNR143" s="1"/>
      <c r="NNS143" s="1"/>
      <c r="NNT143" s="1"/>
      <c r="NNU143" s="1"/>
      <c r="NNV143" s="1"/>
      <c r="NNW143" s="1"/>
      <c r="NNX143" s="1"/>
      <c r="NNY143" s="1"/>
      <c r="NNZ143" s="1"/>
      <c r="NOA143" s="1"/>
      <c r="NOB143" s="1"/>
      <c r="NOC143" s="1"/>
      <c r="NOD143" s="1"/>
      <c r="NOE143" s="1"/>
      <c r="NOF143" s="1"/>
      <c r="NOG143" s="1"/>
      <c r="NOH143" s="1"/>
      <c r="NOI143" s="1"/>
      <c r="NOJ143" s="1"/>
      <c r="NOK143" s="1"/>
      <c r="NOL143" s="1"/>
      <c r="NOM143" s="1"/>
      <c r="NON143" s="1"/>
      <c r="NOO143" s="1"/>
      <c r="NOP143" s="1"/>
      <c r="NOQ143" s="1"/>
      <c r="NOR143" s="1"/>
      <c r="NOS143" s="1"/>
      <c r="NOT143" s="1"/>
      <c r="NOU143" s="1"/>
      <c r="NOV143" s="1"/>
      <c r="NOW143" s="1"/>
      <c r="NOX143" s="1"/>
      <c r="NOY143" s="1"/>
      <c r="NOZ143" s="1"/>
      <c r="NPA143" s="1"/>
      <c r="NPB143" s="1"/>
      <c r="NPC143" s="1"/>
      <c r="NPD143" s="1"/>
      <c r="NPE143" s="1"/>
      <c r="NPF143" s="1"/>
      <c r="NPG143" s="1"/>
      <c r="NPH143" s="1"/>
      <c r="NPI143" s="1"/>
      <c r="NPJ143" s="1"/>
      <c r="NPK143" s="1"/>
      <c r="NPL143" s="1"/>
      <c r="NPM143" s="1"/>
      <c r="NPN143" s="1"/>
      <c r="NPO143" s="1"/>
      <c r="NPP143" s="1"/>
      <c r="NPQ143" s="1"/>
      <c r="NPR143" s="1"/>
      <c r="NPS143" s="1"/>
      <c r="NPT143" s="1"/>
      <c r="NPU143" s="1"/>
      <c r="NPV143" s="1"/>
      <c r="NPW143" s="1"/>
      <c r="NPX143" s="1"/>
      <c r="NPY143" s="1"/>
      <c r="NPZ143" s="1"/>
      <c r="NQA143" s="1"/>
      <c r="NQB143" s="1"/>
      <c r="NQC143" s="1"/>
      <c r="NQD143" s="1"/>
      <c r="NQE143" s="1"/>
      <c r="NQF143" s="1"/>
      <c r="NQG143" s="1"/>
      <c r="NQH143" s="1"/>
      <c r="NQI143" s="1"/>
      <c r="NQJ143" s="1"/>
      <c r="NQK143" s="1"/>
      <c r="NQL143" s="1"/>
      <c r="NQM143" s="1"/>
      <c r="NQN143" s="1"/>
      <c r="NQO143" s="1"/>
      <c r="NQP143" s="1"/>
      <c r="NQQ143" s="1"/>
      <c r="NQR143" s="1"/>
      <c r="NQS143" s="1"/>
      <c r="NQT143" s="1"/>
      <c r="NQU143" s="1"/>
      <c r="NQV143" s="1"/>
      <c r="NQW143" s="1"/>
      <c r="NQX143" s="1"/>
      <c r="NQY143" s="1"/>
      <c r="NQZ143" s="1"/>
      <c r="NRA143" s="1"/>
      <c r="NRB143" s="1"/>
      <c r="NRC143" s="1"/>
      <c r="NRD143" s="1"/>
      <c r="NRE143" s="1"/>
      <c r="NRF143" s="1"/>
      <c r="NRG143" s="1"/>
      <c r="NRH143" s="1"/>
      <c r="NRI143" s="1"/>
      <c r="NRJ143" s="1"/>
      <c r="NRK143" s="1"/>
      <c r="NRL143" s="1"/>
      <c r="NRM143" s="1"/>
      <c r="NRN143" s="1"/>
      <c r="NRO143" s="1"/>
      <c r="NRP143" s="1"/>
      <c r="NRQ143" s="1"/>
      <c r="NRR143" s="1"/>
      <c r="NRS143" s="1"/>
      <c r="NRT143" s="1"/>
      <c r="NRU143" s="1"/>
      <c r="NRV143" s="1"/>
      <c r="NRW143" s="1"/>
      <c r="NRX143" s="1"/>
      <c r="NRY143" s="1"/>
      <c r="NRZ143" s="1"/>
      <c r="NSA143" s="1"/>
      <c r="NSB143" s="1"/>
      <c r="NSC143" s="1"/>
      <c r="NSD143" s="1"/>
      <c r="NSE143" s="1"/>
      <c r="NSF143" s="1"/>
      <c r="NSG143" s="1"/>
      <c r="NSH143" s="1"/>
      <c r="NSI143" s="1"/>
      <c r="NSJ143" s="1"/>
      <c r="NSK143" s="1"/>
      <c r="NSL143" s="1"/>
      <c r="NSM143" s="1"/>
      <c r="NSN143" s="1"/>
      <c r="NSO143" s="1"/>
      <c r="NSP143" s="1"/>
      <c r="NSQ143" s="1"/>
      <c r="NSR143" s="1"/>
      <c r="NSS143" s="1"/>
      <c r="NST143" s="1"/>
      <c r="NSU143" s="1"/>
      <c r="NSV143" s="1"/>
      <c r="NSW143" s="1"/>
      <c r="NSX143" s="1"/>
      <c r="NSY143" s="1"/>
      <c r="NSZ143" s="1"/>
      <c r="NTA143" s="1"/>
      <c r="NTB143" s="1"/>
      <c r="NTC143" s="1"/>
      <c r="NTD143" s="1"/>
      <c r="NTE143" s="1"/>
      <c r="NTF143" s="1"/>
      <c r="NTG143" s="1"/>
      <c r="NTH143" s="1"/>
      <c r="NTI143" s="1"/>
      <c r="NTJ143" s="1"/>
      <c r="NTK143" s="1"/>
      <c r="NTL143" s="1"/>
      <c r="NTM143" s="1"/>
      <c r="NTN143" s="1"/>
      <c r="NTO143" s="1"/>
      <c r="NTP143" s="1"/>
      <c r="NTQ143" s="1"/>
      <c r="NTR143" s="1"/>
      <c r="NTS143" s="1"/>
      <c r="NTT143" s="1"/>
      <c r="NTU143" s="1"/>
      <c r="NTV143" s="1"/>
      <c r="NTW143" s="1"/>
      <c r="NTX143" s="1"/>
      <c r="NTY143" s="1"/>
      <c r="NTZ143" s="1"/>
      <c r="NUA143" s="1"/>
      <c r="NUB143" s="1"/>
      <c r="NUC143" s="1"/>
      <c r="NUD143" s="1"/>
      <c r="NUE143" s="1"/>
      <c r="NUF143" s="1"/>
      <c r="NUG143" s="1"/>
      <c r="NUH143" s="1"/>
      <c r="NUI143" s="1"/>
      <c r="NUJ143" s="1"/>
      <c r="NUK143" s="1"/>
      <c r="NUL143" s="1"/>
      <c r="NUM143" s="1"/>
      <c r="NUN143" s="1"/>
      <c r="NUO143" s="1"/>
      <c r="NUP143" s="1"/>
      <c r="NUQ143" s="1"/>
      <c r="NUR143" s="1"/>
      <c r="NUS143" s="1"/>
      <c r="NUT143" s="1"/>
      <c r="NUU143" s="1"/>
      <c r="NUV143" s="1"/>
      <c r="NUW143" s="1"/>
      <c r="NUX143" s="1"/>
      <c r="NUY143" s="1"/>
      <c r="NUZ143" s="1"/>
      <c r="NVA143" s="1"/>
      <c r="NVB143" s="1"/>
      <c r="NVC143" s="1"/>
      <c r="NVD143" s="1"/>
      <c r="NVE143" s="1"/>
      <c r="NVF143" s="1"/>
      <c r="NVG143" s="1"/>
      <c r="NVH143" s="1"/>
      <c r="NVI143" s="1"/>
      <c r="NVJ143" s="1"/>
      <c r="NVK143" s="1"/>
      <c r="NVL143" s="1"/>
      <c r="NVM143" s="1"/>
      <c r="NVN143" s="1"/>
      <c r="NVO143" s="1"/>
      <c r="NVP143" s="1"/>
      <c r="NVQ143" s="1"/>
      <c r="NVR143" s="1"/>
      <c r="NVS143" s="1"/>
      <c r="NVT143" s="1"/>
      <c r="NVU143" s="1"/>
      <c r="NVV143" s="1"/>
      <c r="NVW143" s="1"/>
      <c r="NVX143" s="1"/>
      <c r="NVY143" s="1"/>
      <c r="NVZ143" s="1"/>
      <c r="NWA143" s="1"/>
      <c r="NWB143" s="1"/>
      <c r="NWC143" s="1"/>
      <c r="NWD143" s="1"/>
      <c r="NWE143" s="1"/>
      <c r="NWF143" s="1"/>
      <c r="NWG143" s="1"/>
      <c r="NWH143" s="1"/>
      <c r="NWI143" s="1"/>
      <c r="NWJ143" s="1"/>
      <c r="NWK143" s="1"/>
      <c r="NWL143" s="1"/>
      <c r="NWM143" s="1"/>
      <c r="NWN143" s="1"/>
      <c r="NWO143" s="1"/>
      <c r="NWP143" s="1"/>
      <c r="NWQ143" s="1"/>
      <c r="NWR143" s="1"/>
      <c r="NWS143" s="1"/>
      <c r="NWT143" s="1"/>
      <c r="NWU143" s="1"/>
      <c r="NWV143" s="1"/>
      <c r="NWW143" s="1"/>
      <c r="NWX143" s="1"/>
      <c r="NWY143" s="1"/>
      <c r="NWZ143" s="1"/>
      <c r="NXA143" s="1"/>
      <c r="NXB143" s="1"/>
      <c r="NXC143" s="1"/>
      <c r="NXD143" s="1"/>
      <c r="NXE143" s="1"/>
      <c r="NXF143" s="1"/>
      <c r="NXG143" s="1"/>
      <c r="NXH143" s="1"/>
      <c r="NXI143" s="1"/>
      <c r="NXJ143" s="1"/>
      <c r="NXK143" s="1"/>
      <c r="NXL143" s="1"/>
      <c r="NXM143" s="1"/>
      <c r="NXN143" s="1"/>
      <c r="NXO143" s="1"/>
      <c r="NXP143" s="1"/>
      <c r="NXQ143" s="1"/>
      <c r="NXR143" s="1"/>
      <c r="NXS143" s="1"/>
      <c r="NXT143" s="1"/>
      <c r="NXU143" s="1"/>
      <c r="NXV143" s="1"/>
      <c r="NXW143" s="1"/>
      <c r="NXX143" s="1"/>
      <c r="NXY143" s="1"/>
      <c r="NXZ143" s="1"/>
      <c r="NYA143" s="1"/>
      <c r="NYB143" s="1"/>
      <c r="NYC143" s="1"/>
      <c r="NYD143" s="1"/>
      <c r="NYE143" s="1"/>
      <c r="NYF143" s="1"/>
      <c r="NYG143" s="1"/>
      <c r="NYH143" s="1"/>
      <c r="NYI143" s="1"/>
      <c r="NYJ143" s="1"/>
      <c r="NYK143" s="1"/>
      <c r="NYL143" s="1"/>
      <c r="NYM143" s="1"/>
      <c r="NYN143" s="1"/>
      <c r="NYO143" s="1"/>
      <c r="NYP143" s="1"/>
      <c r="NYQ143" s="1"/>
      <c r="NYR143" s="1"/>
      <c r="NYS143" s="1"/>
      <c r="NYT143" s="1"/>
      <c r="NYU143" s="1"/>
      <c r="NYV143" s="1"/>
      <c r="NYW143" s="1"/>
      <c r="NYX143" s="1"/>
      <c r="NYY143" s="1"/>
      <c r="NYZ143" s="1"/>
      <c r="NZA143" s="1"/>
      <c r="NZB143" s="1"/>
      <c r="NZC143" s="1"/>
      <c r="NZD143" s="1"/>
      <c r="NZE143" s="1"/>
      <c r="NZF143" s="1"/>
      <c r="NZG143" s="1"/>
      <c r="NZH143" s="1"/>
      <c r="NZI143" s="1"/>
      <c r="NZJ143" s="1"/>
      <c r="NZK143" s="1"/>
      <c r="NZL143" s="1"/>
      <c r="NZM143" s="1"/>
      <c r="NZN143" s="1"/>
      <c r="NZO143" s="1"/>
      <c r="NZP143" s="1"/>
      <c r="NZQ143" s="1"/>
      <c r="NZR143" s="1"/>
      <c r="NZS143" s="1"/>
      <c r="NZT143" s="1"/>
      <c r="NZU143" s="1"/>
      <c r="NZV143" s="1"/>
      <c r="NZW143" s="1"/>
      <c r="NZX143" s="1"/>
      <c r="NZY143" s="1"/>
      <c r="NZZ143" s="1"/>
      <c r="OAA143" s="1"/>
      <c r="OAB143" s="1"/>
      <c r="OAC143" s="1"/>
      <c r="OAD143" s="1"/>
      <c r="OAE143" s="1"/>
      <c r="OAF143" s="1"/>
      <c r="OAG143" s="1"/>
      <c r="OAH143" s="1"/>
      <c r="OAI143" s="1"/>
      <c r="OAJ143" s="1"/>
      <c r="OAK143" s="1"/>
      <c r="OAL143" s="1"/>
      <c r="OAM143" s="1"/>
      <c r="OAN143" s="1"/>
      <c r="OAO143" s="1"/>
      <c r="OAP143" s="1"/>
      <c r="OAQ143" s="1"/>
      <c r="OAR143" s="1"/>
      <c r="OAS143" s="1"/>
      <c r="OAT143" s="1"/>
      <c r="OAU143" s="1"/>
      <c r="OAV143" s="1"/>
      <c r="OAW143" s="1"/>
      <c r="OAX143" s="1"/>
      <c r="OAY143" s="1"/>
      <c r="OAZ143" s="1"/>
      <c r="OBA143" s="1"/>
      <c r="OBB143" s="1"/>
      <c r="OBC143" s="1"/>
      <c r="OBD143" s="1"/>
      <c r="OBE143" s="1"/>
      <c r="OBF143" s="1"/>
      <c r="OBG143" s="1"/>
      <c r="OBH143" s="1"/>
      <c r="OBI143" s="1"/>
      <c r="OBJ143" s="1"/>
      <c r="OBK143" s="1"/>
      <c r="OBL143" s="1"/>
      <c r="OBM143" s="1"/>
      <c r="OBN143" s="1"/>
      <c r="OBO143" s="1"/>
      <c r="OBP143" s="1"/>
      <c r="OBQ143" s="1"/>
      <c r="OBR143" s="1"/>
      <c r="OBS143" s="1"/>
      <c r="OBT143" s="1"/>
      <c r="OBU143" s="1"/>
      <c r="OBV143" s="1"/>
      <c r="OBW143" s="1"/>
      <c r="OBX143" s="1"/>
      <c r="OBY143" s="1"/>
      <c r="OBZ143" s="1"/>
      <c r="OCA143" s="1"/>
      <c r="OCB143" s="1"/>
      <c r="OCC143" s="1"/>
      <c r="OCD143" s="1"/>
      <c r="OCE143" s="1"/>
      <c r="OCF143" s="1"/>
      <c r="OCG143" s="1"/>
      <c r="OCH143" s="1"/>
      <c r="OCI143" s="1"/>
      <c r="OCJ143" s="1"/>
      <c r="OCK143" s="1"/>
      <c r="OCL143" s="1"/>
      <c r="OCM143" s="1"/>
      <c r="OCN143" s="1"/>
      <c r="OCO143" s="1"/>
      <c r="OCP143" s="1"/>
      <c r="OCQ143" s="1"/>
      <c r="OCR143" s="1"/>
      <c r="OCS143" s="1"/>
      <c r="OCT143" s="1"/>
      <c r="OCU143" s="1"/>
      <c r="OCV143" s="1"/>
      <c r="OCW143" s="1"/>
      <c r="OCX143" s="1"/>
      <c r="OCY143" s="1"/>
      <c r="OCZ143" s="1"/>
      <c r="ODA143" s="1"/>
      <c r="ODB143" s="1"/>
      <c r="ODC143" s="1"/>
      <c r="ODD143" s="1"/>
      <c r="ODE143" s="1"/>
      <c r="ODF143" s="1"/>
      <c r="ODG143" s="1"/>
      <c r="ODH143" s="1"/>
      <c r="ODI143" s="1"/>
      <c r="ODJ143" s="1"/>
      <c r="ODK143" s="1"/>
      <c r="ODL143" s="1"/>
      <c r="ODM143" s="1"/>
      <c r="ODN143" s="1"/>
      <c r="ODO143" s="1"/>
      <c r="ODP143" s="1"/>
      <c r="ODQ143" s="1"/>
      <c r="ODR143" s="1"/>
      <c r="ODS143" s="1"/>
      <c r="ODT143" s="1"/>
      <c r="ODU143" s="1"/>
      <c r="ODV143" s="1"/>
      <c r="ODW143" s="1"/>
      <c r="ODX143" s="1"/>
      <c r="ODY143" s="1"/>
      <c r="ODZ143" s="1"/>
      <c r="OEA143" s="1"/>
      <c r="OEB143" s="1"/>
      <c r="OEC143" s="1"/>
      <c r="OED143" s="1"/>
      <c r="OEE143" s="1"/>
      <c r="OEF143" s="1"/>
      <c r="OEG143" s="1"/>
      <c r="OEH143" s="1"/>
      <c r="OEI143" s="1"/>
      <c r="OEJ143" s="1"/>
      <c r="OEK143" s="1"/>
      <c r="OEL143" s="1"/>
      <c r="OEM143" s="1"/>
      <c r="OEN143" s="1"/>
      <c r="OEO143" s="1"/>
      <c r="OEP143" s="1"/>
      <c r="OEQ143" s="1"/>
      <c r="OER143" s="1"/>
      <c r="OES143" s="1"/>
      <c r="OET143" s="1"/>
      <c r="OEU143" s="1"/>
      <c r="OEV143" s="1"/>
      <c r="OEW143" s="1"/>
      <c r="OEX143" s="1"/>
      <c r="OEY143" s="1"/>
      <c r="OEZ143" s="1"/>
      <c r="OFA143" s="1"/>
      <c r="OFB143" s="1"/>
      <c r="OFC143" s="1"/>
      <c r="OFD143" s="1"/>
      <c r="OFE143" s="1"/>
      <c r="OFF143" s="1"/>
      <c r="OFG143" s="1"/>
      <c r="OFH143" s="1"/>
      <c r="OFI143" s="1"/>
      <c r="OFJ143" s="1"/>
      <c r="OFK143" s="1"/>
      <c r="OFL143" s="1"/>
      <c r="OFM143" s="1"/>
      <c r="OFN143" s="1"/>
      <c r="OFO143" s="1"/>
      <c r="OFP143" s="1"/>
      <c r="OFQ143" s="1"/>
      <c r="OFR143" s="1"/>
      <c r="OFS143" s="1"/>
      <c r="OFT143" s="1"/>
      <c r="OFU143" s="1"/>
      <c r="OFV143" s="1"/>
      <c r="OFW143" s="1"/>
      <c r="OFX143" s="1"/>
      <c r="OFY143" s="1"/>
      <c r="OFZ143" s="1"/>
      <c r="OGA143" s="1"/>
      <c r="OGB143" s="1"/>
      <c r="OGC143" s="1"/>
      <c r="OGD143" s="1"/>
      <c r="OGE143" s="1"/>
      <c r="OGF143" s="1"/>
      <c r="OGG143" s="1"/>
      <c r="OGH143" s="1"/>
      <c r="OGI143" s="1"/>
      <c r="OGJ143" s="1"/>
      <c r="OGK143" s="1"/>
      <c r="OGL143" s="1"/>
      <c r="OGM143" s="1"/>
      <c r="OGN143" s="1"/>
      <c r="OGO143" s="1"/>
      <c r="OGP143" s="1"/>
      <c r="OGQ143" s="1"/>
      <c r="OGR143" s="1"/>
      <c r="OGS143" s="1"/>
      <c r="OGT143" s="1"/>
      <c r="OGU143" s="1"/>
      <c r="OGV143" s="1"/>
      <c r="OGW143" s="1"/>
      <c r="OGX143" s="1"/>
      <c r="OGY143" s="1"/>
      <c r="OGZ143" s="1"/>
      <c r="OHA143" s="1"/>
      <c r="OHB143" s="1"/>
      <c r="OHC143" s="1"/>
      <c r="OHD143" s="1"/>
      <c r="OHE143" s="1"/>
      <c r="OHF143" s="1"/>
      <c r="OHG143" s="1"/>
      <c r="OHH143" s="1"/>
      <c r="OHI143" s="1"/>
      <c r="OHJ143" s="1"/>
      <c r="OHK143" s="1"/>
      <c r="OHL143" s="1"/>
      <c r="OHM143" s="1"/>
      <c r="OHN143" s="1"/>
      <c r="OHO143" s="1"/>
      <c r="OHP143" s="1"/>
      <c r="OHQ143" s="1"/>
      <c r="OHR143" s="1"/>
      <c r="OHS143" s="1"/>
      <c r="OHT143" s="1"/>
      <c r="OHU143" s="1"/>
      <c r="OHV143" s="1"/>
      <c r="OHW143" s="1"/>
      <c r="OHX143" s="1"/>
      <c r="OHY143" s="1"/>
      <c r="OHZ143" s="1"/>
      <c r="OIA143" s="1"/>
      <c r="OIB143" s="1"/>
      <c r="OIC143" s="1"/>
      <c r="OID143" s="1"/>
      <c r="OIE143" s="1"/>
      <c r="OIF143" s="1"/>
      <c r="OIG143" s="1"/>
      <c r="OIH143" s="1"/>
      <c r="OII143" s="1"/>
      <c r="OIJ143" s="1"/>
      <c r="OIK143" s="1"/>
      <c r="OIL143" s="1"/>
      <c r="OIM143" s="1"/>
      <c r="OIN143" s="1"/>
      <c r="OIO143" s="1"/>
      <c r="OIP143" s="1"/>
      <c r="OIQ143" s="1"/>
      <c r="OIR143" s="1"/>
      <c r="OIS143" s="1"/>
      <c r="OIT143" s="1"/>
      <c r="OIU143" s="1"/>
      <c r="OIV143" s="1"/>
      <c r="OIW143" s="1"/>
      <c r="OIX143" s="1"/>
      <c r="OIY143" s="1"/>
      <c r="OIZ143" s="1"/>
      <c r="OJA143" s="1"/>
      <c r="OJB143" s="1"/>
      <c r="OJC143" s="1"/>
      <c r="OJD143" s="1"/>
      <c r="OJE143" s="1"/>
      <c r="OJF143" s="1"/>
      <c r="OJG143" s="1"/>
      <c r="OJH143" s="1"/>
      <c r="OJI143" s="1"/>
      <c r="OJJ143" s="1"/>
      <c r="OJK143" s="1"/>
      <c r="OJL143" s="1"/>
      <c r="OJM143" s="1"/>
      <c r="OJN143" s="1"/>
      <c r="OJO143" s="1"/>
      <c r="OJP143" s="1"/>
      <c r="OJQ143" s="1"/>
      <c r="OJR143" s="1"/>
      <c r="OJS143" s="1"/>
      <c r="OJT143" s="1"/>
      <c r="OJU143" s="1"/>
      <c r="OJV143" s="1"/>
      <c r="OJW143" s="1"/>
      <c r="OJX143" s="1"/>
      <c r="OJY143" s="1"/>
      <c r="OJZ143" s="1"/>
      <c r="OKA143" s="1"/>
      <c r="OKB143" s="1"/>
      <c r="OKC143" s="1"/>
      <c r="OKD143" s="1"/>
      <c r="OKE143" s="1"/>
      <c r="OKF143" s="1"/>
      <c r="OKG143" s="1"/>
      <c r="OKH143" s="1"/>
      <c r="OKI143" s="1"/>
      <c r="OKJ143" s="1"/>
      <c r="OKK143" s="1"/>
      <c r="OKL143" s="1"/>
      <c r="OKM143" s="1"/>
      <c r="OKN143" s="1"/>
      <c r="OKO143" s="1"/>
      <c r="OKP143" s="1"/>
      <c r="OKQ143" s="1"/>
      <c r="OKR143" s="1"/>
      <c r="OKS143" s="1"/>
      <c r="OKT143" s="1"/>
      <c r="OKU143" s="1"/>
      <c r="OKV143" s="1"/>
      <c r="OKW143" s="1"/>
      <c r="OKX143" s="1"/>
      <c r="OKY143" s="1"/>
      <c r="OKZ143" s="1"/>
      <c r="OLA143" s="1"/>
      <c r="OLB143" s="1"/>
      <c r="OLC143" s="1"/>
      <c r="OLD143" s="1"/>
      <c r="OLE143" s="1"/>
      <c r="OLF143" s="1"/>
      <c r="OLG143" s="1"/>
      <c r="OLH143" s="1"/>
      <c r="OLI143" s="1"/>
      <c r="OLJ143" s="1"/>
      <c r="OLK143" s="1"/>
      <c r="OLL143" s="1"/>
      <c r="OLM143" s="1"/>
      <c r="OLN143" s="1"/>
      <c r="OLO143" s="1"/>
      <c r="OLP143" s="1"/>
      <c r="OLQ143" s="1"/>
      <c r="OLR143" s="1"/>
      <c r="OLS143" s="1"/>
      <c r="OLT143" s="1"/>
      <c r="OLU143" s="1"/>
      <c r="OLV143" s="1"/>
      <c r="OLW143" s="1"/>
      <c r="OLX143" s="1"/>
      <c r="OLY143" s="1"/>
      <c r="OLZ143" s="1"/>
      <c r="OMA143" s="1"/>
      <c r="OMB143" s="1"/>
      <c r="OMC143" s="1"/>
      <c r="OMD143" s="1"/>
      <c r="OME143" s="1"/>
      <c r="OMF143" s="1"/>
      <c r="OMG143" s="1"/>
      <c r="OMH143" s="1"/>
      <c r="OMI143" s="1"/>
      <c r="OMJ143" s="1"/>
      <c r="OMK143" s="1"/>
      <c r="OML143" s="1"/>
      <c r="OMM143" s="1"/>
      <c r="OMN143" s="1"/>
      <c r="OMO143" s="1"/>
      <c r="OMP143" s="1"/>
      <c r="OMQ143" s="1"/>
      <c r="OMR143" s="1"/>
      <c r="OMS143" s="1"/>
      <c r="OMT143" s="1"/>
      <c r="OMU143" s="1"/>
      <c r="OMV143" s="1"/>
      <c r="OMW143" s="1"/>
      <c r="OMX143" s="1"/>
      <c r="OMY143" s="1"/>
      <c r="OMZ143" s="1"/>
      <c r="ONA143" s="1"/>
      <c r="ONB143" s="1"/>
      <c r="ONC143" s="1"/>
      <c r="OND143" s="1"/>
      <c r="ONE143" s="1"/>
      <c r="ONF143" s="1"/>
      <c r="ONG143" s="1"/>
      <c r="ONH143" s="1"/>
      <c r="ONI143" s="1"/>
      <c r="ONJ143" s="1"/>
      <c r="ONK143" s="1"/>
      <c r="ONL143" s="1"/>
      <c r="ONM143" s="1"/>
      <c r="ONN143" s="1"/>
      <c r="ONO143" s="1"/>
      <c r="ONP143" s="1"/>
      <c r="ONQ143" s="1"/>
      <c r="ONR143" s="1"/>
      <c r="ONS143" s="1"/>
      <c r="ONT143" s="1"/>
      <c r="ONU143" s="1"/>
      <c r="ONV143" s="1"/>
      <c r="ONW143" s="1"/>
      <c r="ONX143" s="1"/>
      <c r="ONY143" s="1"/>
      <c r="ONZ143" s="1"/>
      <c r="OOA143" s="1"/>
      <c r="OOB143" s="1"/>
      <c r="OOC143" s="1"/>
      <c r="OOD143" s="1"/>
      <c r="OOE143" s="1"/>
      <c r="OOF143" s="1"/>
      <c r="OOG143" s="1"/>
      <c r="OOH143" s="1"/>
      <c r="OOI143" s="1"/>
      <c r="OOJ143" s="1"/>
      <c r="OOK143" s="1"/>
      <c r="OOL143" s="1"/>
      <c r="OOM143" s="1"/>
      <c r="OON143" s="1"/>
      <c r="OOO143" s="1"/>
      <c r="OOP143" s="1"/>
      <c r="OOQ143" s="1"/>
      <c r="OOR143" s="1"/>
      <c r="OOS143" s="1"/>
      <c r="OOT143" s="1"/>
      <c r="OOU143" s="1"/>
      <c r="OOV143" s="1"/>
      <c r="OOW143" s="1"/>
      <c r="OOX143" s="1"/>
      <c r="OOY143" s="1"/>
      <c r="OOZ143" s="1"/>
      <c r="OPA143" s="1"/>
      <c r="OPB143" s="1"/>
      <c r="OPC143" s="1"/>
      <c r="OPD143" s="1"/>
      <c r="OPE143" s="1"/>
      <c r="OPF143" s="1"/>
      <c r="OPG143" s="1"/>
      <c r="OPH143" s="1"/>
      <c r="OPI143" s="1"/>
      <c r="OPJ143" s="1"/>
      <c r="OPK143" s="1"/>
      <c r="OPL143" s="1"/>
      <c r="OPM143" s="1"/>
      <c r="OPN143" s="1"/>
      <c r="OPO143" s="1"/>
      <c r="OPP143" s="1"/>
      <c r="OPQ143" s="1"/>
      <c r="OPR143" s="1"/>
      <c r="OPS143" s="1"/>
      <c r="OPT143" s="1"/>
      <c r="OPU143" s="1"/>
      <c r="OPV143" s="1"/>
      <c r="OPW143" s="1"/>
      <c r="OPX143" s="1"/>
      <c r="OPY143" s="1"/>
      <c r="OPZ143" s="1"/>
      <c r="OQA143" s="1"/>
      <c r="OQB143" s="1"/>
      <c r="OQC143" s="1"/>
      <c r="OQD143" s="1"/>
      <c r="OQE143" s="1"/>
      <c r="OQF143" s="1"/>
      <c r="OQG143" s="1"/>
      <c r="OQH143" s="1"/>
      <c r="OQI143" s="1"/>
      <c r="OQJ143" s="1"/>
      <c r="OQK143" s="1"/>
      <c r="OQL143" s="1"/>
      <c r="OQM143" s="1"/>
      <c r="OQN143" s="1"/>
      <c r="OQO143" s="1"/>
      <c r="OQP143" s="1"/>
      <c r="OQQ143" s="1"/>
      <c r="OQR143" s="1"/>
      <c r="OQS143" s="1"/>
      <c r="OQT143" s="1"/>
      <c r="OQU143" s="1"/>
      <c r="OQV143" s="1"/>
      <c r="OQW143" s="1"/>
      <c r="OQX143" s="1"/>
      <c r="OQY143" s="1"/>
      <c r="OQZ143" s="1"/>
      <c r="ORA143" s="1"/>
      <c r="ORB143" s="1"/>
      <c r="ORC143" s="1"/>
      <c r="ORD143" s="1"/>
      <c r="ORE143" s="1"/>
      <c r="ORF143" s="1"/>
      <c r="ORG143" s="1"/>
      <c r="ORH143" s="1"/>
      <c r="ORI143" s="1"/>
      <c r="ORJ143" s="1"/>
      <c r="ORK143" s="1"/>
      <c r="ORL143" s="1"/>
      <c r="ORM143" s="1"/>
      <c r="ORN143" s="1"/>
      <c r="ORO143" s="1"/>
      <c r="ORP143" s="1"/>
      <c r="ORQ143" s="1"/>
      <c r="ORR143" s="1"/>
      <c r="ORS143" s="1"/>
      <c r="ORT143" s="1"/>
      <c r="ORU143" s="1"/>
      <c r="ORV143" s="1"/>
      <c r="ORW143" s="1"/>
      <c r="ORX143" s="1"/>
      <c r="ORY143" s="1"/>
      <c r="ORZ143" s="1"/>
      <c r="OSA143" s="1"/>
      <c r="OSB143" s="1"/>
      <c r="OSC143" s="1"/>
      <c r="OSD143" s="1"/>
      <c r="OSE143" s="1"/>
      <c r="OSF143" s="1"/>
      <c r="OSG143" s="1"/>
      <c r="OSH143" s="1"/>
      <c r="OSI143" s="1"/>
      <c r="OSJ143" s="1"/>
      <c r="OSK143" s="1"/>
      <c r="OSL143" s="1"/>
      <c r="OSM143" s="1"/>
      <c r="OSN143" s="1"/>
      <c r="OSO143" s="1"/>
      <c r="OSP143" s="1"/>
      <c r="OSQ143" s="1"/>
      <c r="OSR143" s="1"/>
      <c r="OSS143" s="1"/>
      <c r="OST143" s="1"/>
      <c r="OSU143" s="1"/>
      <c r="OSV143" s="1"/>
      <c r="OSW143" s="1"/>
      <c r="OSX143" s="1"/>
      <c r="OSY143" s="1"/>
      <c r="OSZ143" s="1"/>
      <c r="OTA143" s="1"/>
      <c r="OTB143" s="1"/>
      <c r="OTC143" s="1"/>
      <c r="OTD143" s="1"/>
      <c r="OTE143" s="1"/>
      <c r="OTF143" s="1"/>
      <c r="OTG143" s="1"/>
      <c r="OTH143" s="1"/>
      <c r="OTI143" s="1"/>
      <c r="OTJ143" s="1"/>
      <c r="OTK143" s="1"/>
      <c r="OTL143" s="1"/>
      <c r="OTM143" s="1"/>
      <c r="OTN143" s="1"/>
      <c r="OTO143" s="1"/>
      <c r="OTP143" s="1"/>
      <c r="OTQ143" s="1"/>
      <c r="OTR143" s="1"/>
      <c r="OTS143" s="1"/>
      <c r="OTT143" s="1"/>
      <c r="OTU143" s="1"/>
      <c r="OTV143" s="1"/>
      <c r="OTW143" s="1"/>
      <c r="OTX143" s="1"/>
      <c r="OTY143" s="1"/>
      <c r="OTZ143" s="1"/>
      <c r="OUA143" s="1"/>
      <c r="OUB143" s="1"/>
      <c r="OUC143" s="1"/>
      <c r="OUD143" s="1"/>
      <c r="OUE143" s="1"/>
      <c r="OUF143" s="1"/>
      <c r="OUG143" s="1"/>
      <c r="OUH143" s="1"/>
      <c r="OUI143" s="1"/>
      <c r="OUJ143" s="1"/>
      <c r="OUK143" s="1"/>
      <c r="OUL143" s="1"/>
      <c r="OUM143" s="1"/>
      <c r="OUN143" s="1"/>
      <c r="OUO143" s="1"/>
      <c r="OUP143" s="1"/>
      <c r="OUQ143" s="1"/>
      <c r="OUR143" s="1"/>
      <c r="OUS143" s="1"/>
      <c r="OUT143" s="1"/>
      <c r="OUU143" s="1"/>
      <c r="OUV143" s="1"/>
      <c r="OUW143" s="1"/>
      <c r="OUX143" s="1"/>
      <c r="OUY143" s="1"/>
      <c r="OUZ143" s="1"/>
      <c r="OVA143" s="1"/>
      <c r="OVB143" s="1"/>
      <c r="OVC143" s="1"/>
      <c r="OVD143" s="1"/>
      <c r="OVE143" s="1"/>
      <c r="OVF143" s="1"/>
      <c r="OVG143" s="1"/>
      <c r="OVH143" s="1"/>
      <c r="OVI143" s="1"/>
      <c r="OVJ143" s="1"/>
      <c r="OVK143" s="1"/>
      <c r="OVL143" s="1"/>
      <c r="OVM143" s="1"/>
      <c r="OVN143" s="1"/>
      <c r="OVO143" s="1"/>
      <c r="OVP143" s="1"/>
      <c r="OVQ143" s="1"/>
      <c r="OVR143" s="1"/>
      <c r="OVS143" s="1"/>
      <c r="OVT143" s="1"/>
      <c r="OVU143" s="1"/>
      <c r="OVV143" s="1"/>
      <c r="OVW143" s="1"/>
      <c r="OVX143" s="1"/>
      <c r="OVY143" s="1"/>
      <c r="OVZ143" s="1"/>
      <c r="OWA143" s="1"/>
      <c r="OWB143" s="1"/>
      <c r="OWC143" s="1"/>
      <c r="OWD143" s="1"/>
      <c r="OWE143" s="1"/>
      <c r="OWF143" s="1"/>
      <c r="OWG143" s="1"/>
      <c r="OWH143" s="1"/>
      <c r="OWI143" s="1"/>
      <c r="OWJ143" s="1"/>
      <c r="OWK143" s="1"/>
      <c r="OWL143" s="1"/>
      <c r="OWM143" s="1"/>
      <c r="OWN143" s="1"/>
      <c r="OWO143" s="1"/>
      <c r="OWP143" s="1"/>
      <c r="OWQ143" s="1"/>
      <c r="OWR143" s="1"/>
      <c r="OWS143" s="1"/>
      <c r="OWT143" s="1"/>
      <c r="OWU143" s="1"/>
      <c r="OWV143" s="1"/>
      <c r="OWW143" s="1"/>
      <c r="OWX143" s="1"/>
      <c r="OWY143" s="1"/>
      <c r="OWZ143" s="1"/>
      <c r="OXA143" s="1"/>
      <c r="OXB143" s="1"/>
      <c r="OXC143" s="1"/>
      <c r="OXD143" s="1"/>
      <c r="OXE143" s="1"/>
      <c r="OXF143" s="1"/>
      <c r="OXG143" s="1"/>
      <c r="OXH143" s="1"/>
      <c r="OXI143" s="1"/>
      <c r="OXJ143" s="1"/>
      <c r="OXK143" s="1"/>
      <c r="OXL143" s="1"/>
      <c r="OXM143" s="1"/>
      <c r="OXN143" s="1"/>
      <c r="OXO143" s="1"/>
      <c r="OXP143" s="1"/>
      <c r="OXQ143" s="1"/>
      <c r="OXR143" s="1"/>
      <c r="OXS143" s="1"/>
      <c r="OXT143" s="1"/>
      <c r="OXU143" s="1"/>
      <c r="OXV143" s="1"/>
      <c r="OXW143" s="1"/>
      <c r="OXX143" s="1"/>
      <c r="OXY143" s="1"/>
      <c r="OXZ143" s="1"/>
      <c r="OYA143" s="1"/>
      <c r="OYB143" s="1"/>
      <c r="OYC143" s="1"/>
      <c r="OYD143" s="1"/>
      <c r="OYE143" s="1"/>
      <c r="OYF143" s="1"/>
      <c r="OYG143" s="1"/>
      <c r="OYH143" s="1"/>
      <c r="OYI143" s="1"/>
      <c r="OYJ143" s="1"/>
      <c r="OYK143" s="1"/>
      <c r="OYL143" s="1"/>
      <c r="OYM143" s="1"/>
      <c r="OYN143" s="1"/>
      <c r="OYO143" s="1"/>
      <c r="OYP143" s="1"/>
      <c r="OYQ143" s="1"/>
      <c r="OYR143" s="1"/>
      <c r="OYS143" s="1"/>
      <c r="OYT143" s="1"/>
      <c r="OYU143" s="1"/>
      <c r="OYV143" s="1"/>
      <c r="OYW143" s="1"/>
      <c r="OYX143" s="1"/>
      <c r="OYY143" s="1"/>
      <c r="OYZ143" s="1"/>
      <c r="OZA143" s="1"/>
      <c r="OZB143" s="1"/>
      <c r="OZC143" s="1"/>
      <c r="OZD143" s="1"/>
      <c r="OZE143" s="1"/>
      <c r="OZF143" s="1"/>
      <c r="OZG143" s="1"/>
      <c r="OZH143" s="1"/>
      <c r="OZI143" s="1"/>
      <c r="OZJ143" s="1"/>
      <c r="OZK143" s="1"/>
      <c r="OZL143" s="1"/>
      <c r="OZM143" s="1"/>
      <c r="OZN143" s="1"/>
      <c r="OZO143" s="1"/>
      <c r="OZP143" s="1"/>
      <c r="OZQ143" s="1"/>
      <c r="OZR143" s="1"/>
      <c r="OZS143" s="1"/>
      <c r="OZT143" s="1"/>
      <c r="OZU143" s="1"/>
      <c r="OZV143" s="1"/>
      <c r="OZW143" s="1"/>
      <c r="OZX143" s="1"/>
      <c r="OZY143" s="1"/>
      <c r="OZZ143" s="1"/>
      <c r="PAA143" s="1"/>
      <c r="PAB143" s="1"/>
      <c r="PAC143" s="1"/>
      <c r="PAD143" s="1"/>
      <c r="PAE143" s="1"/>
      <c r="PAF143" s="1"/>
      <c r="PAG143" s="1"/>
      <c r="PAH143" s="1"/>
      <c r="PAI143" s="1"/>
      <c r="PAJ143" s="1"/>
      <c r="PAK143" s="1"/>
      <c r="PAL143" s="1"/>
      <c r="PAM143" s="1"/>
      <c r="PAN143" s="1"/>
      <c r="PAO143" s="1"/>
      <c r="PAP143" s="1"/>
      <c r="PAQ143" s="1"/>
      <c r="PAR143" s="1"/>
      <c r="PAS143" s="1"/>
      <c r="PAT143" s="1"/>
      <c r="PAU143" s="1"/>
      <c r="PAV143" s="1"/>
      <c r="PAW143" s="1"/>
      <c r="PAX143" s="1"/>
      <c r="PAY143" s="1"/>
      <c r="PAZ143" s="1"/>
      <c r="PBA143" s="1"/>
      <c r="PBB143" s="1"/>
      <c r="PBC143" s="1"/>
      <c r="PBD143" s="1"/>
      <c r="PBE143" s="1"/>
      <c r="PBF143" s="1"/>
      <c r="PBG143" s="1"/>
      <c r="PBH143" s="1"/>
      <c r="PBI143" s="1"/>
      <c r="PBJ143" s="1"/>
      <c r="PBK143" s="1"/>
      <c r="PBL143" s="1"/>
      <c r="PBM143" s="1"/>
      <c r="PBN143" s="1"/>
      <c r="PBO143" s="1"/>
      <c r="PBP143" s="1"/>
      <c r="PBQ143" s="1"/>
      <c r="PBR143" s="1"/>
      <c r="PBS143" s="1"/>
      <c r="PBT143" s="1"/>
      <c r="PBU143" s="1"/>
      <c r="PBV143" s="1"/>
      <c r="PBW143" s="1"/>
      <c r="PBX143" s="1"/>
      <c r="PBY143" s="1"/>
      <c r="PBZ143" s="1"/>
      <c r="PCA143" s="1"/>
      <c r="PCB143" s="1"/>
      <c r="PCC143" s="1"/>
      <c r="PCD143" s="1"/>
      <c r="PCE143" s="1"/>
      <c r="PCF143" s="1"/>
      <c r="PCG143" s="1"/>
      <c r="PCH143" s="1"/>
      <c r="PCI143" s="1"/>
      <c r="PCJ143" s="1"/>
      <c r="PCK143" s="1"/>
      <c r="PCL143" s="1"/>
      <c r="PCM143" s="1"/>
      <c r="PCN143" s="1"/>
      <c r="PCO143" s="1"/>
      <c r="PCP143" s="1"/>
      <c r="PCQ143" s="1"/>
      <c r="PCR143" s="1"/>
      <c r="PCS143" s="1"/>
      <c r="PCT143" s="1"/>
      <c r="PCU143" s="1"/>
      <c r="PCV143" s="1"/>
      <c r="PCW143" s="1"/>
      <c r="PCX143" s="1"/>
      <c r="PCY143" s="1"/>
      <c r="PCZ143" s="1"/>
      <c r="PDA143" s="1"/>
      <c r="PDB143" s="1"/>
      <c r="PDC143" s="1"/>
      <c r="PDD143" s="1"/>
      <c r="PDE143" s="1"/>
      <c r="PDF143" s="1"/>
      <c r="PDG143" s="1"/>
      <c r="PDH143" s="1"/>
      <c r="PDI143" s="1"/>
      <c r="PDJ143" s="1"/>
      <c r="PDK143" s="1"/>
      <c r="PDL143" s="1"/>
      <c r="PDM143" s="1"/>
      <c r="PDN143" s="1"/>
      <c r="PDO143" s="1"/>
      <c r="PDP143" s="1"/>
      <c r="PDQ143" s="1"/>
      <c r="PDR143" s="1"/>
      <c r="PDS143" s="1"/>
      <c r="PDT143" s="1"/>
      <c r="PDU143" s="1"/>
      <c r="PDV143" s="1"/>
      <c r="PDW143" s="1"/>
      <c r="PDX143" s="1"/>
      <c r="PDY143" s="1"/>
      <c r="PDZ143" s="1"/>
      <c r="PEA143" s="1"/>
      <c r="PEB143" s="1"/>
      <c r="PEC143" s="1"/>
      <c r="PED143" s="1"/>
      <c r="PEE143" s="1"/>
      <c r="PEF143" s="1"/>
      <c r="PEG143" s="1"/>
      <c r="PEH143" s="1"/>
      <c r="PEI143" s="1"/>
      <c r="PEJ143" s="1"/>
      <c r="PEK143" s="1"/>
      <c r="PEL143" s="1"/>
      <c r="PEM143" s="1"/>
      <c r="PEN143" s="1"/>
      <c r="PEO143" s="1"/>
      <c r="PEP143" s="1"/>
      <c r="PEQ143" s="1"/>
      <c r="PER143" s="1"/>
      <c r="PES143" s="1"/>
      <c r="PET143" s="1"/>
      <c r="PEU143" s="1"/>
      <c r="PEV143" s="1"/>
      <c r="PEW143" s="1"/>
      <c r="PEX143" s="1"/>
      <c r="PEY143" s="1"/>
      <c r="PEZ143" s="1"/>
      <c r="PFA143" s="1"/>
      <c r="PFB143" s="1"/>
      <c r="PFC143" s="1"/>
      <c r="PFD143" s="1"/>
      <c r="PFE143" s="1"/>
      <c r="PFF143" s="1"/>
      <c r="PFG143" s="1"/>
      <c r="PFH143" s="1"/>
      <c r="PFI143" s="1"/>
      <c r="PFJ143" s="1"/>
      <c r="PFK143" s="1"/>
      <c r="PFL143" s="1"/>
      <c r="PFM143" s="1"/>
      <c r="PFN143" s="1"/>
      <c r="PFO143" s="1"/>
      <c r="PFP143" s="1"/>
      <c r="PFQ143" s="1"/>
      <c r="PFR143" s="1"/>
      <c r="PFS143" s="1"/>
      <c r="PFT143" s="1"/>
      <c r="PFU143" s="1"/>
      <c r="PFV143" s="1"/>
      <c r="PFW143" s="1"/>
      <c r="PFX143" s="1"/>
      <c r="PFY143" s="1"/>
      <c r="PFZ143" s="1"/>
      <c r="PGA143" s="1"/>
      <c r="PGB143" s="1"/>
      <c r="PGC143" s="1"/>
      <c r="PGD143" s="1"/>
      <c r="PGE143" s="1"/>
      <c r="PGF143" s="1"/>
      <c r="PGG143" s="1"/>
      <c r="PGH143" s="1"/>
      <c r="PGI143" s="1"/>
      <c r="PGJ143" s="1"/>
      <c r="PGK143" s="1"/>
      <c r="PGL143" s="1"/>
      <c r="PGM143" s="1"/>
      <c r="PGN143" s="1"/>
      <c r="PGO143" s="1"/>
      <c r="PGP143" s="1"/>
      <c r="PGQ143" s="1"/>
      <c r="PGR143" s="1"/>
      <c r="PGS143" s="1"/>
      <c r="PGT143" s="1"/>
      <c r="PGU143" s="1"/>
      <c r="PGV143" s="1"/>
      <c r="PGW143" s="1"/>
      <c r="PGX143" s="1"/>
      <c r="PGY143" s="1"/>
      <c r="PGZ143" s="1"/>
      <c r="PHA143" s="1"/>
      <c r="PHB143" s="1"/>
      <c r="PHC143" s="1"/>
      <c r="PHD143" s="1"/>
      <c r="PHE143" s="1"/>
      <c r="PHF143" s="1"/>
      <c r="PHG143" s="1"/>
      <c r="PHH143" s="1"/>
      <c r="PHI143" s="1"/>
      <c r="PHJ143" s="1"/>
      <c r="PHK143" s="1"/>
      <c r="PHL143" s="1"/>
      <c r="PHM143" s="1"/>
      <c r="PHN143" s="1"/>
      <c r="PHO143" s="1"/>
      <c r="PHP143" s="1"/>
      <c r="PHQ143" s="1"/>
      <c r="PHR143" s="1"/>
      <c r="PHS143" s="1"/>
      <c r="PHT143" s="1"/>
      <c r="PHU143" s="1"/>
      <c r="PHV143" s="1"/>
      <c r="PHW143" s="1"/>
      <c r="PHX143" s="1"/>
      <c r="PHY143" s="1"/>
      <c r="PHZ143" s="1"/>
      <c r="PIA143" s="1"/>
      <c r="PIB143" s="1"/>
      <c r="PIC143" s="1"/>
      <c r="PID143" s="1"/>
      <c r="PIE143" s="1"/>
      <c r="PIF143" s="1"/>
      <c r="PIG143" s="1"/>
      <c r="PIH143" s="1"/>
      <c r="PII143" s="1"/>
      <c r="PIJ143" s="1"/>
      <c r="PIK143" s="1"/>
      <c r="PIL143" s="1"/>
      <c r="PIM143" s="1"/>
      <c r="PIN143" s="1"/>
      <c r="PIO143" s="1"/>
      <c r="PIP143" s="1"/>
      <c r="PIQ143" s="1"/>
      <c r="PIR143" s="1"/>
      <c r="PIS143" s="1"/>
      <c r="PIT143" s="1"/>
      <c r="PIU143" s="1"/>
      <c r="PIV143" s="1"/>
      <c r="PIW143" s="1"/>
      <c r="PIX143" s="1"/>
      <c r="PIY143" s="1"/>
      <c r="PIZ143" s="1"/>
      <c r="PJA143" s="1"/>
      <c r="PJB143" s="1"/>
      <c r="PJC143" s="1"/>
      <c r="PJD143" s="1"/>
      <c r="PJE143" s="1"/>
      <c r="PJF143" s="1"/>
      <c r="PJG143" s="1"/>
      <c r="PJH143" s="1"/>
      <c r="PJI143" s="1"/>
      <c r="PJJ143" s="1"/>
      <c r="PJK143" s="1"/>
      <c r="PJL143" s="1"/>
      <c r="PJM143" s="1"/>
      <c r="PJN143" s="1"/>
      <c r="PJO143" s="1"/>
      <c r="PJP143" s="1"/>
      <c r="PJQ143" s="1"/>
      <c r="PJR143" s="1"/>
      <c r="PJS143" s="1"/>
      <c r="PJT143" s="1"/>
      <c r="PJU143" s="1"/>
      <c r="PJV143" s="1"/>
      <c r="PJW143" s="1"/>
      <c r="PJX143" s="1"/>
      <c r="PJY143" s="1"/>
      <c r="PJZ143" s="1"/>
      <c r="PKA143" s="1"/>
      <c r="PKB143" s="1"/>
      <c r="PKC143" s="1"/>
      <c r="PKD143" s="1"/>
      <c r="PKE143" s="1"/>
      <c r="PKF143" s="1"/>
      <c r="PKG143" s="1"/>
      <c r="PKH143" s="1"/>
      <c r="PKI143" s="1"/>
      <c r="PKJ143" s="1"/>
      <c r="PKK143" s="1"/>
      <c r="PKL143" s="1"/>
      <c r="PKM143" s="1"/>
      <c r="PKN143" s="1"/>
      <c r="PKO143" s="1"/>
      <c r="PKP143" s="1"/>
      <c r="PKQ143" s="1"/>
      <c r="PKR143" s="1"/>
      <c r="PKS143" s="1"/>
      <c r="PKT143" s="1"/>
      <c r="PKU143" s="1"/>
      <c r="PKV143" s="1"/>
      <c r="PKW143" s="1"/>
      <c r="PKX143" s="1"/>
      <c r="PKY143" s="1"/>
      <c r="PKZ143" s="1"/>
      <c r="PLA143" s="1"/>
      <c r="PLB143" s="1"/>
      <c r="PLC143" s="1"/>
      <c r="PLD143" s="1"/>
      <c r="PLE143" s="1"/>
      <c r="PLF143" s="1"/>
      <c r="PLG143" s="1"/>
      <c r="PLH143" s="1"/>
      <c r="PLI143" s="1"/>
      <c r="PLJ143" s="1"/>
      <c r="PLK143" s="1"/>
      <c r="PLL143" s="1"/>
      <c r="PLM143" s="1"/>
      <c r="PLN143" s="1"/>
      <c r="PLO143" s="1"/>
      <c r="PLP143" s="1"/>
      <c r="PLQ143" s="1"/>
      <c r="PLR143" s="1"/>
      <c r="PLS143" s="1"/>
      <c r="PLT143" s="1"/>
      <c r="PLU143" s="1"/>
      <c r="PLV143" s="1"/>
      <c r="PLW143" s="1"/>
      <c r="PLX143" s="1"/>
      <c r="PLY143" s="1"/>
      <c r="PLZ143" s="1"/>
      <c r="PMA143" s="1"/>
      <c r="PMB143" s="1"/>
      <c r="PMC143" s="1"/>
      <c r="PMD143" s="1"/>
      <c r="PME143" s="1"/>
      <c r="PMF143" s="1"/>
      <c r="PMG143" s="1"/>
      <c r="PMH143" s="1"/>
      <c r="PMI143" s="1"/>
      <c r="PMJ143" s="1"/>
      <c r="PMK143" s="1"/>
      <c r="PML143" s="1"/>
      <c r="PMM143" s="1"/>
      <c r="PMN143" s="1"/>
      <c r="PMO143" s="1"/>
      <c r="PMP143" s="1"/>
      <c r="PMQ143" s="1"/>
      <c r="PMR143" s="1"/>
      <c r="PMS143" s="1"/>
      <c r="PMT143" s="1"/>
      <c r="PMU143" s="1"/>
      <c r="PMV143" s="1"/>
      <c r="PMW143" s="1"/>
      <c r="PMX143" s="1"/>
      <c r="PMY143" s="1"/>
      <c r="PMZ143" s="1"/>
      <c r="PNA143" s="1"/>
      <c r="PNB143" s="1"/>
      <c r="PNC143" s="1"/>
      <c r="PND143" s="1"/>
      <c r="PNE143" s="1"/>
      <c r="PNF143" s="1"/>
      <c r="PNG143" s="1"/>
      <c r="PNH143" s="1"/>
      <c r="PNI143" s="1"/>
      <c r="PNJ143" s="1"/>
      <c r="PNK143" s="1"/>
      <c r="PNL143" s="1"/>
      <c r="PNM143" s="1"/>
      <c r="PNN143" s="1"/>
      <c r="PNO143" s="1"/>
      <c r="PNP143" s="1"/>
      <c r="PNQ143" s="1"/>
      <c r="PNR143" s="1"/>
      <c r="PNS143" s="1"/>
      <c r="PNT143" s="1"/>
      <c r="PNU143" s="1"/>
      <c r="PNV143" s="1"/>
      <c r="PNW143" s="1"/>
      <c r="PNX143" s="1"/>
      <c r="PNY143" s="1"/>
      <c r="PNZ143" s="1"/>
      <c r="POA143" s="1"/>
      <c r="POB143" s="1"/>
      <c r="POC143" s="1"/>
      <c r="POD143" s="1"/>
      <c r="POE143" s="1"/>
      <c r="POF143" s="1"/>
      <c r="POG143" s="1"/>
      <c r="POH143" s="1"/>
      <c r="POI143" s="1"/>
      <c r="POJ143" s="1"/>
      <c r="POK143" s="1"/>
      <c r="POL143" s="1"/>
      <c r="POM143" s="1"/>
      <c r="PON143" s="1"/>
      <c r="POO143" s="1"/>
      <c r="POP143" s="1"/>
      <c r="POQ143" s="1"/>
      <c r="POR143" s="1"/>
      <c r="POS143" s="1"/>
      <c r="POT143" s="1"/>
      <c r="POU143" s="1"/>
      <c r="POV143" s="1"/>
      <c r="POW143" s="1"/>
      <c r="POX143" s="1"/>
      <c r="POY143" s="1"/>
      <c r="POZ143" s="1"/>
      <c r="PPA143" s="1"/>
      <c r="PPB143" s="1"/>
      <c r="PPC143" s="1"/>
      <c r="PPD143" s="1"/>
      <c r="PPE143" s="1"/>
      <c r="PPF143" s="1"/>
      <c r="PPG143" s="1"/>
      <c r="PPH143" s="1"/>
      <c r="PPI143" s="1"/>
      <c r="PPJ143" s="1"/>
      <c r="PPK143" s="1"/>
      <c r="PPL143" s="1"/>
      <c r="PPM143" s="1"/>
      <c r="PPN143" s="1"/>
      <c r="PPO143" s="1"/>
      <c r="PPP143" s="1"/>
      <c r="PPQ143" s="1"/>
      <c r="PPR143" s="1"/>
      <c r="PPS143" s="1"/>
      <c r="PPT143" s="1"/>
      <c r="PPU143" s="1"/>
      <c r="PPV143" s="1"/>
      <c r="PPW143" s="1"/>
      <c r="PPX143" s="1"/>
      <c r="PPY143" s="1"/>
      <c r="PPZ143" s="1"/>
      <c r="PQA143" s="1"/>
      <c r="PQB143" s="1"/>
      <c r="PQC143" s="1"/>
      <c r="PQD143" s="1"/>
      <c r="PQE143" s="1"/>
      <c r="PQF143" s="1"/>
      <c r="PQG143" s="1"/>
      <c r="PQH143" s="1"/>
      <c r="PQI143" s="1"/>
      <c r="PQJ143" s="1"/>
      <c r="PQK143" s="1"/>
      <c r="PQL143" s="1"/>
      <c r="PQM143" s="1"/>
      <c r="PQN143" s="1"/>
      <c r="PQO143" s="1"/>
      <c r="PQP143" s="1"/>
      <c r="PQQ143" s="1"/>
      <c r="PQR143" s="1"/>
      <c r="PQS143" s="1"/>
      <c r="PQT143" s="1"/>
      <c r="PQU143" s="1"/>
      <c r="PQV143" s="1"/>
      <c r="PQW143" s="1"/>
      <c r="PQX143" s="1"/>
      <c r="PQY143" s="1"/>
      <c r="PQZ143" s="1"/>
      <c r="PRA143" s="1"/>
      <c r="PRB143" s="1"/>
      <c r="PRC143" s="1"/>
      <c r="PRD143" s="1"/>
      <c r="PRE143" s="1"/>
      <c r="PRF143" s="1"/>
      <c r="PRG143" s="1"/>
      <c r="PRH143" s="1"/>
      <c r="PRI143" s="1"/>
      <c r="PRJ143" s="1"/>
      <c r="PRK143" s="1"/>
      <c r="PRL143" s="1"/>
      <c r="PRM143" s="1"/>
      <c r="PRN143" s="1"/>
      <c r="PRO143" s="1"/>
      <c r="PRP143" s="1"/>
      <c r="PRQ143" s="1"/>
      <c r="PRR143" s="1"/>
      <c r="PRS143" s="1"/>
      <c r="PRT143" s="1"/>
      <c r="PRU143" s="1"/>
      <c r="PRV143" s="1"/>
      <c r="PRW143" s="1"/>
      <c r="PRX143" s="1"/>
      <c r="PRY143" s="1"/>
      <c r="PRZ143" s="1"/>
      <c r="PSA143" s="1"/>
      <c r="PSB143" s="1"/>
      <c r="PSC143" s="1"/>
      <c r="PSD143" s="1"/>
      <c r="PSE143" s="1"/>
      <c r="PSF143" s="1"/>
      <c r="PSG143" s="1"/>
      <c r="PSH143" s="1"/>
      <c r="PSI143" s="1"/>
      <c r="PSJ143" s="1"/>
      <c r="PSK143" s="1"/>
      <c r="PSL143" s="1"/>
      <c r="PSM143" s="1"/>
      <c r="PSN143" s="1"/>
      <c r="PSO143" s="1"/>
      <c r="PSP143" s="1"/>
      <c r="PSQ143" s="1"/>
      <c r="PSR143" s="1"/>
      <c r="PSS143" s="1"/>
      <c r="PST143" s="1"/>
      <c r="PSU143" s="1"/>
      <c r="PSV143" s="1"/>
      <c r="PSW143" s="1"/>
      <c r="PSX143" s="1"/>
      <c r="PSY143" s="1"/>
      <c r="PSZ143" s="1"/>
      <c r="PTA143" s="1"/>
      <c r="PTB143" s="1"/>
      <c r="PTC143" s="1"/>
      <c r="PTD143" s="1"/>
      <c r="PTE143" s="1"/>
      <c r="PTF143" s="1"/>
      <c r="PTG143" s="1"/>
      <c r="PTH143" s="1"/>
      <c r="PTI143" s="1"/>
      <c r="PTJ143" s="1"/>
      <c r="PTK143" s="1"/>
      <c r="PTL143" s="1"/>
      <c r="PTM143" s="1"/>
      <c r="PTN143" s="1"/>
      <c r="PTO143" s="1"/>
      <c r="PTP143" s="1"/>
      <c r="PTQ143" s="1"/>
      <c r="PTR143" s="1"/>
      <c r="PTS143" s="1"/>
      <c r="PTT143" s="1"/>
      <c r="PTU143" s="1"/>
      <c r="PTV143" s="1"/>
      <c r="PTW143" s="1"/>
      <c r="PTX143" s="1"/>
      <c r="PTY143" s="1"/>
      <c r="PTZ143" s="1"/>
      <c r="PUA143" s="1"/>
      <c r="PUB143" s="1"/>
      <c r="PUC143" s="1"/>
      <c r="PUD143" s="1"/>
      <c r="PUE143" s="1"/>
      <c r="PUF143" s="1"/>
      <c r="PUG143" s="1"/>
      <c r="PUH143" s="1"/>
      <c r="PUI143" s="1"/>
      <c r="PUJ143" s="1"/>
      <c r="PUK143" s="1"/>
      <c r="PUL143" s="1"/>
      <c r="PUM143" s="1"/>
      <c r="PUN143" s="1"/>
      <c r="PUO143" s="1"/>
      <c r="PUP143" s="1"/>
      <c r="PUQ143" s="1"/>
      <c r="PUR143" s="1"/>
      <c r="PUS143" s="1"/>
      <c r="PUT143" s="1"/>
      <c r="PUU143" s="1"/>
      <c r="PUV143" s="1"/>
      <c r="PUW143" s="1"/>
      <c r="PUX143" s="1"/>
      <c r="PUY143" s="1"/>
      <c r="PUZ143" s="1"/>
      <c r="PVA143" s="1"/>
      <c r="PVB143" s="1"/>
      <c r="PVC143" s="1"/>
      <c r="PVD143" s="1"/>
      <c r="PVE143" s="1"/>
      <c r="PVF143" s="1"/>
      <c r="PVG143" s="1"/>
      <c r="PVH143" s="1"/>
      <c r="PVI143" s="1"/>
      <c r="PVJ143" s="1"/>
      <c r="PVK143" s="1"/>
      <c r="PVL143" s="1"/>
      <c r="PVM143" s="1"/>
      <c r="PVN143" s="1"/>
      <c r="PVO143" s="1"/>
      <c r="PVP143" s="1"/>
      <c r="PVQ143" s="1"/>
      <c r="PVR143" s="1"/>
      <c r="PVS143" s="1"/>
      <c r="PVT143" s="1"/>
      <c r="PVU143" s="1"/>
      <c r="PVV143" s="1"/>
      <c r="PVW143" s="1"/>
      <c r="PVX143" s="1"/>
      <c r="PVY143" s="1"/>
      <c r="PVZ143" s="1"/>
      <c r="PWA143" s="1"/>
      <c r="PWB143" s="1"/>
      <c r="PWC143" s="1"/>
      <c r="PWD143" s="1"/>
      <c r="PWE143" s="1"/>
      <c r="PWF143" s="1"/>
      <c r="PWG143" s="1"/>
      <c r="PWH143" s="1"/>
      <c r="PWI143" s="1"/>
      <c r="PWJ143" s="1"/>
      <c r="PWK143" s="1"/>
      <c r="PWL143" s="1"/>
      <c r="PWM143" s="1"/>
      <c r="PWN143" s="1"/>
      <c r="PWO143" s="1"/>
      <c r="PWP143" s="1"/>
      <c r="PWQ143" s="1"/>
      <c r="PWR143" s="1"/>
      <c r="PWS143" s="1"/>
      <c r="PWT143" s="1"/>
      <c r="PWU143" s="1"/>
      <c r="PWV143" s="1"/>
      <c r="PWW143" s="1"/>
      <c r="PWX143" s="1"/>
      <c r="PWY143" s="1"/>
      <c r="PWZ143" s="1"/>
      <c r="PXA143" s="1"/>
      <c r="PXB143" s="1"/>
      <c r="PXC143" s="1"/>
      <c r="PXD143" s="1"/>
      <c r="PXE143" s="1"/>
      <c r="PXF143" s="1"/>
      <c r="PXG143" s="1"/>
      <c r="PXH143" s="1"/>
      <c r="PXI143" s="1"/>
      <c r="PXJ143" s="1"/>
      <c r="PXK143" s="1"/>
      <c r="PXL143" s="1"/>
      <c r="PXM143" s="1"/>
      <c r="PXN143" s="1"/>
      <c r="PXO143" s="1"/>
      <c r="PXP143" s="1"/>
      <c r="PXQ143" s="1"/>
      <c r="PXR143" s="1"/>
      <c r="PXS143" s="1"/>
      <c r="PXT143" s="1"/>
      <c r="PXU143" s="1"/>
      <c r="PXV143" s="1"/>
      <c r="PXW143" s="1"/>
      <c r="PXX143" s="1"/>
      <c r="PXY143" s="1"/>
      <c r="PXZ143" s="1"/>
      <c r="PYA143" s="1"/>
      <c r="PYB143" s="1"/>
      <c r="PYC143" s="1"/>
      <c r="PYD143" s="1"/>
      <c r="PYE143" s="1"/>
      <c r="PYF143" s="1"/>
      <c r="PYG143" s="1"/>
      <c r="PYH143" s="1"/>
      <c r="PYI143" s="1"/>
      <c r="PYJ143" s="1"/>
      <c r="PYK143" s="1"/>
      <c r="PYL143" s="1"/>
      <c r="PYM143" s="1"/>
      <c r="PYN143" s="1"/>
      <c r="PYO143" s="1"/>
      <c r="PYP143" s="1"/>
      <c r="PYQ143" s="1"/>
      <c r="PYR143" s="1"/>
      <c r="PYS143" s="1"/>
      <c r="PYT143" s="1"/>
      <c r="PYU143" s="1"/>
      <c r="PYV143" s="1"/>
      <c r="PYW143" s="1"/>
      <c r="PYX143" s="1"/>
      <c r="PYY143" s="1"/>
      <c r="PYZ143" s="1"/>
      <c r="PZA143" s="1"/>
      <c r="PZB143" s="1"/>
      <c r="PZC143" s="1"/>
      <c r="PZD143" s="1"/>
      <c r="PZE143" s="1"/>
      <c r="PZF143" s="1"/>
      <c r="PZG143" s="1"/>
      <c r="PZH143" s="1"/>
      <c r="PZI143" s="1"/>
      <c r="PZJ143" s="1"/>
      <c r="PZK143" s="1"/>
      <c r="PZL143" s="1"/>
      <c r="PZM143" s="1"/>
      <c r="PZN143" s="1"/>
      <c r="PZO143" s="1"/>
      <c r="PZP143" s="1"/>
      <c r="PZQ143" s="1"/>
      <c r="PZR143" s="1"/>
      <c r="PZS143" s="1"/>
      <c r="PZT143" s="1"/>
      <c r="PZU143" s="1"/>
      <c r="PZV143" s="1"/>
      <c r="PZW143" s="1"/>
      <c r="PZX143" s="1"/>
      <c r="PZY143" s="1"/>
      <c r="PZZ143" s="1"/>
      <c r="QAA143" s="1"/>
      <c r="QAB143" s="1"/>
      <c r="QAC143" s="1"/>
      <c r="QAD143" s="1"/>
      <c r="QAE143" s="1"/>
      <c r="QAF143" s="1"/>
      <c r="QAG143" s="1"/>
      <c r="QAH143" s="1"/>
      <c r="QAI143" s="1"/>
      <c r="QAJ143" s="1"/>
      <c r="QAK143" s="1"/>
      <c r="QAL143" s="1"/>
      <c r="QAM143" s="1"/>
      <c r="QAN143" s="1"/>
      <c r="QAO143" s="1"/>
      <c r="QAP143" s="1"/>
      <c r="QAQ143" s="1"/>
      <c r="QAR143" s="1"/>
      <c r="QAS143" s="1"/>
      <c r="QAT143" s="1"/>
      <c r="QAU143" s="1"/>
      <c r="QAV143" s="1"/>
      <c r="QAW143" s="1"/>
      <c r="QAX143" s="1"/>
      <c r="QAY143" s="1"/>
      <c r="QAZ143" s="1"/>
      <c r="QBA143" s="1"/>
      <c r="QBB143" s="1"/>
      <c r="QBC143" s="1"/>
      <c r="QBD143" s="1"/>
      <c r="QBE143" s="1"/>
      <c r="QBF143" s="1"/>
      <c r="QBG143" s="1"/>
      <c r="QBH143" s="1"/>
      <c r="QBI143" s="1"/>
      <c r="QBJ143" s="1"/>
      <c r="QBK143" s="1"/>
      <c r="QBL143" s="1"/>
      <c r="QBM143" s="1"/>
      <c r="QBN143" s="1"/>
      <c r="QBO143" s="1"/>
      <c r="QBP143" s="1"/>
      <c r="QBQ143" s="1"/>
      <c r="QBR143" s="1"/>
      <c r="QBS143" s="1"/>
      <c r="QBT143" s="1"/>
      <c r="QBU143" s="1"/>
      <c r="QBV143" s="1"/>
      <c r="QBW143" s="1"/>
      <c r="QBX143" s="1"/>
      <c r="QBY143" s="1"/>
      <c r="QBZ143" s="1"/>
      <c r="QCA143" s="1"/>
      <c r="QCB143" s="1"/>
      <c r="QCC143" s="1"/>
      <c r="QCD143" s="1"/>
      <c r="QCE143" s="1"/>
      <c r="QCF143" s="1"/>
      <c r="QCG143" s="1"/>
      <c r="QCH143" s="1"/>
      <c r="QCI143" s="1"/>
      <c r="QCJ143" s="1"/>
      <c r="QCK143" s="1"/>
      <c r="QCL143" s="1"/>
      <c r="QCM143" s="1"/>
      <c r="QCN143" s="1"/>
      <c r="QCO143" s="1"/>
      <c r="QCP143" s="1"/>
      <c r="QCQ143" s="1"/>
      <c r="QCR143" s="1"/>
      <c r="QCS143" s="1"/>
      <c r="QCT143" s="1"/>
      <c r="QCU143" s="1"/>
      <c r="QCV143" s="1"/>
      <c r="QCW143" s="1"/>
      <c r="QCX143" s="1"/>
      <c r="QCY143" s="1"/>
      <c r="QCZ143" s="1"/>
      <c r="QDA143" s="1"/>
      <c r="QDB143" s="1"/>
      <c r="QDC143" s="1"/>
      <c r="QDD143" s="1"/>
      <c r="QDE143" s="1"/>
      <c r="QDF143" s="1"/>
      <c r="QDG143" s="1"/>
      <c r="QDH143" s="1"/>
      <c r="QDI143" s="1"/>
      <c r="QDJ143" s="1"/>
      <c r="QDK143" s="1"/>
      <c r="QDL143" s="1"/>
      <c r="QDM143" s="1"/>
      <c r="QDN143" s="1"/>
      <c r="QDO143" s="1"/>
      <c r="QDP143" s="1"/>
      <c r="QDQ143" s="1"/>
      <c r="QDR143" s="1"/>
      <c r="QDS143" s="1"/>
      <c r="QDT143" s="1"/>
      <c r="QDU143" s="1"/>
      <c r="QDV143" s="1"/>
      <c r="QDW143" s="1"/>
      <c r="QDX143" s="1"/>
      <c r="QDY143" s="1"/>
      <c r="QDZ143" s="1"/>
      <c r="QEA143" s="1"/>
      <c r="QEB143" s="1"/>
      <c r="QEC143" s="1"/>
      <c r="QED143" s="1"/>
      <c r="QEE143" s="1"/>
      <c r="QEF143" s="1"/>
      <c r="QEG143" s="1"/>
      <c r="QEH143" s="1"/>
      <c r="QEI143" s="1"/>
      <c r="QEJ143" s="1"/>
      <c r="QEK143" s="1"/>
      <c r="QEL143" s="1"/>
      <c r="QEM143" s="1"/>
      <c r="QEN143" s="1"/>
      <c r="QEO143" s="1"/>
      <c r="QEP143" s="1"/>
      <c r="QEQ143" s="1"/>
      <c r="QER143" s="1"/>
      <c r="QES143" s="1"/>
      <c r="QET143" s="1"/>
      <c r="QEU143" s="1"/>
      <c r="QEV143" s="1"/>
      <c r="QEW143" s="1"/>
      <c r="QEX143" s="1"/>
      <c r="QEY143" s="1"/>
      <c r="QEZ143" s="1"/>
      <c r="QFA143" s="1"/>
      <c r="QFB143" s="1"/>
      <c r="QFC143" s="1"/>
      <c r="QFD143" s="1"/>
      <c r="QFE143" s="1"/>
      <c r="QFF143" s="1"/>
      <c r="QFG143" s="1"/>
      <c r="QFH143" s="1"/>
      <c r="QFI143" s="1"/>
      <c r="QFJ143" s="1"/>
      <c r="QFK143" s="1"/>
      <c r="QFL143" s="1"/>
      <c r="QFM143" s="1"/>
      <c r="QFN143" s="1"/>
      <c r="QFO143" s="1"/>
      <c r="QFP143" s="1"/>
      <c r="QFQ143" s="1"/>
      <c r="QFR143" s="1"/>
      <c r="QFS143" s="1"/>
      <c r="QFT143" s="1"/>
      <c r="QFU143" s="1"/>
      <c r="QFV143" s="1"/>
      <c r="QFW143" s="1"/>
      <c r="QFX143" s="1"/>
      <c r="QFY143" s="1"/>
      <c r="QFZ143" s="1"/>
      <c r="QGA143" s="1"/>
      <c r="QGB143" s="1"/>
      <c r="QGC143" s="1"/>
      <c r="QGD143" s="1"/>
      <c r="QGE143" s="1"/>
      <c r="QGF143" s="1"/>
      <c r="QGG143" s="1"/>
      <c r="QGH143" s="1"/>
      <c r="QGI143" s="1"/>
      <c r="QGJ143" s="1"/>
      <c r="QGK143" s="1"/>
      <c r="QGL143" s="1"/>
      <c r="QGM143" s="1"/>
      <c r="QGN143" s="1"/>
      <c r="QGO143" s="1"/>
      <c r="QGP143" s="1"/>
      <c r="QGQ143" s="1"/>
      <c r="QGR143" s="1"/>
      <c r="QGS143" s="1"/>
      <c r="QGT143" s="1"/>
      <c r="QGU143" s="1"/>
      <c r="QGV143" s="1"/>
      <c r="QGW143" s="1"/>
      <c r="QGX143" s="1"/>
      <c r="QGY143" s="1"/>
      <c r="QGZ143" s="1"/>
      <c r="QHA143" s="1"/>
      <c r="QHB143" s="1"/>
      <c r="QHC143" s="1"/>
      <c r="QHD143" s="1"/>
      <c r="QHE143" s="1"/>
      <c r="QHF143" s="1"/>
      <c r="QHG143" s="1"/>
      <c r="QHH143" s="1"/>
      <c r="QHI143" s="1"/>
      <c r="QHJ143" s="1"/>
      <c r="QHK143" s="1"/>
      <c r="QHL143" s="1"/>
      <c r="QHM143" s="1"/>
      <c r="QHN143" s="1"/>
      <c r="QHO143" s="1"/>
      <c r="QHP143" s="1"/>
      <c r="QHQ143" s="1"/>
      <c r="QHR143" s="1"/>
      <c r="QHS143" s="1"/>
      <c r="QHT143" s="1"/>
      <c r="QHU143" s="1"/>
      <c r="QHV143" s="1"/>
      <c r="QHW143" s="1"/>
      <c r="QHX143" s="1"/>
      <c r="QHY143" s="1"/>
      <c r="QHZ143" s="1"/>
      <c r="QIA143" s="1"/>
      <c r="QIB143" s="1"/>
      <c r="QIC143" s="1"/>
      <c r="QID143" s="1"/>
      <c r="QIE143" s="1"/>
      <c r="QIF143" s="1"/>
      <c r="QIG143" s="1"/>
      <c r="QIH143" s="1"/>
      <c r="QII143" s="1"/>
      <c r="QIJ143" s="1"/>
      <c r="QIK143" s="1"/>
      <c r="QIL143" s="1"/>
      <c r="QIM143" s="1"/>
      <c r="QIN143" s="1"/>
      <c r="QIO143" s="1"/>
      <c r="QIP143" s="1"/>
      <c r="QIQ143" s="1"/>
      <c r="QIR143" s="1"/>
      <c r="QIS143" s="1"/>
      <c r="QIT143" s="1"/>
      <c r="QIU143" s="1"/>
      <c r="QIV143" s="1"/>
      <c r="QIW143" s="1"/>
      <c r="QIX143" s="1"/>
      <c r="QIY143" s="1"/>
      <c r="QIZ143" s="1"/>
      <c r="QJA143" s="1"/>
      <c r="QJB143" s="1"/>
      <c r="QJC143" s="1"/>
      <c r="QJD143" s="1"/>
      <c r="QJE143" s="1"/>
      <c r="QJF143" s="1"/>
      <c r="QJG143" s="1"/>
      <c r="QJH143" s="1"/>
      <c r="QJI143" s="1"/>
      <c r="QJJ143" s="1"/>
      <c r="QJK143" s="1"/>
      <c r="QJL143" s="1"/>
      <c r="QJM143" s="1"/>
      <c r="QJN143" s="1"/>
      <c r="QJO143" s="1"/>
      <c r="QJP143" s="1"/>
      <c r="QJQ143" s="1"/>
      <c r="QJR143" s="1"/>
      <c r="QJS143" s="1"/>
      <c r="QJT143" s="1"/>
      <c r="QJU143" s="1"/>
      <c r="QJV143" s="1"/>
      <c r="QJW143" s="1"/>
      <c r="QJX143" s="1"/>
      <c r="QJY143" s="1"/>
      <c r="QJZ143" s="1"/>
      <c r="QKA143" s="1"/>
      <c r="QKB143" s="1"/>
      <c r="QKC143" s="1"/>
      <c r="QKD143" s="1"/>
      <c r="QKE143" s="1"/>
      <c r="QKF143" s="1"/>
      <c r="QKG143" s="1"/>
      <c r="QKH143" s="1"/>
      <c r="QKI143" s="1"/>
      <c r="QKJ143" s="1"/>
      <c r="QKK143" s="1"/>
      <c r="QKL143" s="1"/>
      <c r="QKM143" s="1"/>
      <c r="QKN143" s="1"/>
      <c r="QKO143" s="1"/>
      <c r="QKP143" s="1"/>
      <c r="QKQ143" s="1"/>
      <c r="QKR143" s="1"/>
      <c r="QKS143" s="1"/>
      <c r="QKT143" s="1"/>
      <c r="QKU143" s="1"/>
      <c r="QKV143" s="1"/>
      <c r="QKW143" s="1"/>
      <c r="QKX143" s="1"/>
      <c r="QKY143" s="1"/>
      <c r="QKZ143" s="1"/>
      <c r="QLA143" s="1"/>
      <c r="QLB143" s="1"/>
      <c r="QLC143" s="1"/>
      <c r="QLD143" s="1"/>
      <c r="QLE143" s="1"/>
      <c r="QLF143" s="1"/>
      <c r="QLG143" s="1"/>
      <c r="QLH143" s="1"/>
      <c r="QLI143" s="1"/>
      <c r="QLJ143" s="1"/>
      <c r="QLK143" s="1"/>
      <c r="QLL143" s="1"/>
      <c r="QLM143" s="1"/>
      <c r="QLN143" s="1"/>
      <c r="QLO143" s="1"/>
      <c r="QLP143" s="1"/>
      <c r="QLQ143" s="1"/>
      <c r="QLR143" s="1"/>
      <c r="QLS143" s="1"/>
      <c r="QLT143" s="1"/>
      <c r="QLU143" s="1"/>
      <c r="QLV143" s="1"/>
      <c r="QLW143" s="1"/>
      <c r="QLX143" s="1"/>
      <c r="QLY143" s="1"/>
      <c r="QLZ143" s="1"/>
      <c r="QMA143" s="1"/>
      <c r="QMB143" s="1"/>
      <c r="QMC143" s="1"/>
      <c r="QMD143" s="1"/>
      <c r="QME143" s="1"/>
      <c r="QMF143" s="1"/>
      <c r="QMG143" s="1"/>
      <c r="QMH143" s="1"/>
      <c r="QMI143" s="1"/>
      <c r="QMJ143" s="1"/>
      <c r="QMK143" s="1"/>
      <c r="QML143" s="1"/>
      <c r="QMM143" s="1"/>
      <c r="QMN143" s="1"/>
      <c r="QMO143" s="1"/>
      <c r="QMP143" s="1"/>
      <c r="QMQ143" s="1"/>
      <c r="QMR143" s="1"/>
      <c r="QMS143" s="1"/>
      <c r="QMT143" s="1"/>
      <c r="QMU143" s="1"/>
      <c r="QMV143" s="1"/>
      <c r="QMW143" s="1"/>
      <c r="QMX143" s="1"/>
      <c r="QMY143" s="1"/>
      <c r="QMZ143" s="1"/>
      <c r="QNA143" s="1"/>
      <c r="QNB143" s="1"/>
      <c r="QNC143" s="1"/>
      <c r="QND143" s="1"/>
      <c r="QNE143" s="1"/>
      <c r="QNF143" s="1"/>
      <c r="QNG143" s="1"/>
      <c r="QNH143" s="1"/>
      <c r="QNI143" s="1"/>
      <c r="QNJ143" s="1"/>
      <c r="QNK143" s="1"/>
      <c r="QNL143" s="1"/>
      <c r="QNM143" s="1"/>
      <c r="QNN143" s="1"/>
      <c r="QNO143" s="1"/>
      <c r="QNP143" s="1"/>
      <c r="QNQ143" s="1"/>
      <c r="QNR143" s="1"/>
      <c r="QNS143" s="1"/>
      <c r="QNT143" s="1"/>
      <c r="QNU143" s="1"/>
      <c r="QNV143" s="1"/>
      <c r="QNW143" s="1"/>
      <c r="QNX143" s="1"/>
      <c r="QNY143" s="1"/>
      <c r="QNZ143" s="1"/>
      <c r="QOA143" s="1"/>
      <c r="QOB143" s="1"/>
      <c r="QOC143" s="1"/>
      <c r="QOD143" s="1"/>
      <c r="QOE143" s="1"/>
      <c r="QOF143" s="1"/>
      <c r="QOG143" s="1"/>
      <c r="QOH143" s="1"/>
      <c r="QOI143" s="1"/>
      <c r="QOJ143" s="1"/>
      <c r="QOK143" s="1"/>
      <c r="QOL143" s="1"/>
      <c r="QOM143" s="1"/>
      <c r="QON143" s="1"/>
      <c r="QOO143" s="1"/>
      <c r="QOP143" s="1"/>
      <c r="QOQ143" s="1"/>
      <c r="QOR143" s="1"/>
      <c r="QOS143" s="1"/>
      <c r="QOT143" s="1"/>
      <c r="QOU143" s="1"/>
      <c r="QOV143" s="1"/>
      <c r="QOW143" s="1"/>
      <c r="QOX143" s="1"/>
      <c r="QOY143" s="1"/>
      <c r="QOZ143" s="1"/>
      <c r="QPA143" s="1"/>
      <c r="QPB143" s="1"/>
      <c r="QPC143" s="1"/>
      <c r="QPD143" s="1"/>
      <c r="QPE143" s="1"/>
      <c r="QPF143" s="1"/>
      <c r="QPG143" s="1"/>
      <c r="QPH143" s="1"/>
      <c r="QPI143" s="1"/>
      <c r="QPJ143" s="1"/>
      <c r="QPK143" s="1"/>
      <c r="QPL143" s="1"/>
      <c r="QPM143" s="1"/>
      <c r="QPN143" s="1"/>
      <c r="QPO143" s="1"/>
      <c r="QPP143" s="1"/>
      <c r="QPQ143" s="1"/>
      <c r="QPR143" s="1"/>
      <c r="QPS143" s="1"/>
      <c r="QPT143" s="1"/>
      <c r="QPU143" s="1"/>
      <c r="QPV143" s="1"/>
      <c r="QPW143" s="1"/>
      <c r="QPX143" s="1"/>
      <c r="QPY143" s="1"/>
      <c r="QPZ143" s="1"/>
      <c r="QQA143" s="1"/>
      <c r="QQB143" s="1"/>
      <c r="QQC143" s="1"/>
      <c r="QQD143" s="1"/>
      <c r="QQE143" s="1"/>
      <c r="QQF143" s="1"/>
      <c r="QQG143" s="1"/>
      <c r="QQH143" s="1"/>
      <c r="QQI143" s="1"/>
      <c r="QQJ143" s="1"/>
      <c r="QQK143" s="1"/>
      <c r="QQL143" s="1"/>
      <c r="QQM143" s="1"/>
      <c r="QQN143" s="1"/>
      <c r="QQO143" s="1"/>
      <c r="QQP143" s="1"/>
      <c r="QQQ143" s="1"/>
      <c r="QQR143" s="1"/>
      <c r="QQS143" s="1"/>
      <c r="QQT143" s="1"/>
      <c r="QQU143" s="1"/>
      <c r="QQV143" s="1"/>
      <c r="QQW143" s="1"/>
      <c r="QQX143" s="1"/>
      <c r="QQY143" s="1"/>
      <c r="QQZ143" s="1"/>
      <c r="QRA143" s="1"/>
      <c r="QRB143" s="1"/>
      <c r="QRC143" s="1"/>
      <c r="QRD143" s="1"/>
      <c r="QRE143" s="1"/>
      <c r="QRF143" s="1"/>
      <c r="QRG143" s="1"/>
      <c r="QRH143" s="1"/>
      <c r="QRI143" s="1"/>
      <c r="QRJ143" s="1"/>
      <c r="QRK143" s="1"/>
      <c r="QRL143" s="1"/>
      <c r="QRM143" s="1"/>
      <c r="QRN143" s="1"/>
      <c r="QRO143" s="1"/>
      <c r="QRP143" s="1"/>
      <c r="QRQ143" s="1"/>
      <c r="QRR143" s="1"/>
      <c r="QRS143" s="1"/>
      <c r="QRT143" s="1"/>
      <c r="QRU143" s="1"/>
      <c r="QRV143" s="1"/>
      <c r="QRW143" s="1"/>
      <c r="QRX143" s="1"/>
      <c r="QRY143" s="1"/>
      <c r="QRZ143" s="1"/>
      <c r="QSA143" s="1"/>
      <c r="QSB143" s="1"/>
      <c r="QSC143" s="1"/>
      <c r="QSD143" s="1"/>
      <c r="QSE143" s="1"/>
      <c r="QSF143" s="1"/>
      <c r="QSG143" s="1"/>
      <c r="QSH143" s="1"/>
      <c r="QSI143" s="1"/>
      <c r="QSJ143" s="1"/>
      <c r="QSK143" s="1"/>
      <c r="QSL143" s="1"/>
      <c r="QSM143" s="1"/>
      <c r="QSN143" s="1"/>
      <c r="QSO143" s="1"/>
      <c r="QSP143" s="1"/>
      <c r="QSQ143" s="1"/>
      <c r="QSR143" s="1"/>
      <c r="QSS143" s="1"/>
      <c r="QST143" s="1"/>
      <c r="QSU143" s="1"/>
      <c r="QSV143" s="1"/>
      <c r="QSW143" s="1"/>
      <c r="QSX143" s="1"/>
      <c r="QSY143" s="1"/>
      <c r="QSZ143" s="1"/>
      <c r="QTA143" s="1"/>
      <c r="QTB143" s="1"/>
      <c r="QTC143" s="1"/>
      <c r="QTD143" s="1"/>
      <c r="QTE143" s="1"/>
      <c r="QTF143" s="1"/>
      <c r="QTG143" s="1"/>
      <c r="QTH143" s="1"/>
      <c r="QTI143" s="1"/>
      <c r="QTJ143" s="1"/>
      <c r="QTK143" s="1"/>
      <c r="QTL143" s="1"/>
      <c r="QTM143" s="1"/>
      <c r="QTN143" s="1"/>
      <c r="QTO143" s="1"/>
      <c r="QTP143" s="1"/>
      <c r="QTQ143" s="1"/>
      <c r="QTR143" s="1"/>
      <c r="QTS143" s="1"/>
      <c r="QTT143" s="1"/>
      <c r="QTU143" s="1"/>
      <c r="QTV143" s="1"/>
      <c r="QTW143" s="1"/>
      <c r="QTX143" s="1"/>
      <c r="QTY143" s="1"/>
      <c r="QTZ143" s="1"/>
      <c r="QUA143" s="1"/>
      <c r="QUB143" s="1"/>
      <c r="QUC143" s="1"/>
      <c r="QUD143" s="1"/>
      <c r="QUE143" s="1"/>
      <c r="QUF143" s="1"/>
      <c r="QUG143" s="1"/>
      <c r="QUH143" s="1"/>
      <c r="QUI143" s="1"/>
      <c r="QUJ143" s="1"/>
      <c r="QUK143" s="1"/>
      <c r="QUL143" s="1"/>
      <c r="QUM143" s="1"/>
      <c r="QUN143" s="1"/>
      <c r="QUO143" s="1"/>
      <c r="QUP143" s="1"/>
      <c r="QUQ143" s="1"/>
      <c r="QUR143" s="1"/>
      <c r="QUS143" s="1"/>
      <c r="QUT143" s="1"/>
      <c r="QUU143" s="1"/>
      <c r="QUV143" s="1"/>
      <c r="QUW143" s="1"/>
      <c r="QUX143" s="1"/>
      <c r="QUY143" s="1"/>
      <c r="QUZ143" s="1"/>
      <c r="QVA143" s="1"/>
      <c r="QVB143" s="1"/>
      <c r="QVC143" s="1"/>
      <c r="QVD143" s="1"/>
      <c r="QVE143" s="1"/>
      <c r="QVF143" s="1"/>
      <c r="QVG143" s="1"/>
      <c r="QVH143" s="1"/>
      <c r="QVI143" s="1"/>
      <c r="QVJ143" s="1"/>
      <c r="QVK143" s="1"/>
      <c r="QVL143" s="1"/>
      <c r="QVM143" s="1"/>
      <c r="QVN143" s="1"/>
      <c r="QVO143" s="1"/>
      <c r="QVP143" s="1"/>
      <c r="QVQ143" s="1"/>
      <c r="QVR143" s="1"/>
      <c r="QVS143" s="1"/>
      <c r="QVT143" s="1"/>
      <c r="QVU143" s="1"/>
      <c r="QVV143" s="1"/>
      <c r="QVW143" s="1"/>
      <c r="QVX143" s="1"/>
      <c r="QVY143" s="1"/>
      <c r="QVZ143" s="1"/>
      <c r="QWA143" s="1"/>
      <c r="QWB143" s="1"/>
      <c r="QWC143" s="1"/>
      <c r="QWD143" s="1"/>
      <c r="QWE143" s="1"/>
      <c r="QWF143" s="1"/>
      <c r="QWG143" s="1"/>
      <c r="QWH143" s="1"/>
      <c r="QWI143" s="1"/>
      <c r="QWJ143" s="1"/>
      <c r="QWK143" s="1"/>
      <c r="QWL143" s="1"/>
      <c r="QWM143" s="1"/>
      <c r="QWN143" s="1"/>
      <c r="QWO143" s="1"/>
      <c r="QWP143" s="1"/>
      <c r="QWQ143" s="1"/>
      <c r="QWR143" s="1"/>
      <c r="QWS143" s="1"/>
      <c r="QWT143" s="1"/>
      <c r="QWU143" s="1"/>
      <c r="QWV143" s="1"/>
      <c r="QWW143" s="1"/>
      <c r="QWX143" s="1"/>
      <c r="QWY143" s="1"/>
      <c r="QWZ143" s="1"/>
      <c r="QXA143" s="1"/>
      <c r="QXB143" s="1"/>
      <c r="QXC143" s="1"/>
      <c r="QXD143" s="1"/>
      <c r="QXE143" s="1"/>
      <c r="QXF143" s="1"/>
      <c r="QXG143" s="1"/>
      <c r="QXH143" s="1"/>
      <c r="QXI143" s="1"/>
      <c r="QXJ143" s="1"/>
      <c r="QXK143" s="1"/>
      <c r="QXL143" s="1"/>
      <c r="QXM143" s="1"/>
      <c r="QXN143" s="1"/>
      <c r="QXO143" s="1"/>
      <c r="QXP143" s="1"/>
      <c r="QXQ143" s="1"/>
      <c r="QXR143" s="1"/>
      <c r="QXS143" s="1"/>
      <c r="QXT143" s="1"/>
      <c r="QXU143" s="1"/>
      <c r="QXV143" s="1"/>
      <c r="QXW143" s="1"/>
      <c r="QXX143" s="1"/>
      <c r="QXY143" s="1"/>
      <c r="QXZ143" s="1"/>
      <c r="QYA143" s="1"/>
      <c r="QYB143" s="1"/>
      <c r="QYC143" s="1"/>
      <c r="QYD143" s="1"/>
      <c r="QYE143" s="1"/>
      <c r="QYF143" s="1"/>
      <c r="QYG143" s="1"/>
      <c r="QYH143" s="1"/>
      <c r="QYI143" s="1"/>
      <c r="QYJ143" s="1"/>
      <c r="QYK143" s="1"/>
      <c r="QYL143" s="1"/>
      <c r="QYM143" s="1"/>
      <c r="QYN143" s="1"/>
      <c r="QYO143" s="1"/>
      <c r="QYP143" s="1"/>
      <c r="QYQ143" s="1"/>
      <c r="QYR143" s="1"/>
      <c r="QYS143" s="1"/>
      <c r="QYT143" s="1"/>
      <c r="QYU143" s="1"/>
      <c r="QYV143" s="1"/>
      <c r="QYW143" s="1"/>
      <c r="QYX143" s="1"/>
      <c r="QYY143" s="1"/>
      <c r="QYZ143" s="1"/>
      <c r="QZA143" s="1"/>
      <c r="QZB143" s="1"/>
      <c r="QZC143" s="1"/>
      <c r="QZD143" s="1"/>
      <c r="QZE143" s="1"/>
      <c r="QZF143" s="1"/>
      <c r="QZG143" s="1"/>
      <c r="QZH143" s="1"/>
      <c r="QZI143" s="1"/>
      <c r="QZJ143" s="1"/>
      <c r="QZK143" s="1"/>
      <c r="QZL143" s="1"/>
      <c r="QZM143" s="1"/>
      <c r="QZN143" s="1"/>
      <c r="QZO143" s="1"/>
      <c r="QZP143" s="1"/>
      <c r="QZQ143" s="1"/>
      <c r="QZR143" s="1"/>
      <c r="QZS143" s="1"/>
      <c r="QZT143" s="1"/>
      <c r="QZU143" s="1"/>
      <c r="QZV143" s="1"/>
      <c r="QZW143" s="1"/>
      <c r="QZX143" s="1"/>
      <c r="QZY143" s="1"/>
      <c r="QZZ143" s="1"/>
      <c r="RAA143" s="1"/>
      <c r="RAB143" s="1"/>
      <c r="RAC143" s="1"/>
      <c r="RAD143" s="1"/>
      <c r="RAE143" s="1"/>
      <c r="RAF143" s="1"/>
      <c r="RAG143" s="1"/>
      <c r="RAH143" s="1"/>
      <c r="RAI143" s="1"/>
      <c r="RAJ143" s="1"/>
      <c r="RAK143" s="1"/>
      <c r="RAL143" s="1"/>
      <c r="RAM143" s="1"/>
      <c r="RAN143" s="1"/>
      <c r="RAO143" s="1"/>
      <c r="RAP143" s="1"/>
      <c r="RAQ143" s="1"/>
      <c r="RAR143" s="1"/>
      <c r="RAS143" s="1"/>
      <c r="RAT143" s="1"/>
      <c r="RAU143" s="1"/>
      <c r="RAV143" s="1"/>
      <c r="RAW143" s="1"/>
      <c r="RAX143" s="1"/>
      <c r="RAY143" s="1"/>
      <c r="RAZ143" s="1"/>
      <c r="RBA143" s="1"/>
      <c r="RBB143" s="1"/>
      <c r="RBC143" s="1"/>
      <c r="RBD143" s="1"/>
      <c r="RBE143" s="1"/>
      <c r="RBF143" s="1"/>
      <c r="RBG143" s="1"/>
      <c r="RBH143" s="1"/>
      <c r="RBI143" s="1"/>
      <c r="RBJ143" s="1"/>
      <c r="RBK143" s="1"/>
      <c r="RBL143" s="1"/>
      <c r="RBM143" s="1"/>
      <c r="RBN143" s="1"/>
      <c r="RBO143" s="1"/>
      <c r="RBP143" s="1"/>
      <c r="RBQ143" s="1"/>
      <c r="RBR143" s="1"/>
      <c r="RBS143" s="1"/>
      <c r="RBT143" s="1"/>
      <c r="RBU143" s="1"/>
      <c r="RBV143" s="1"/>
      <c r="RBW143" s="1"/>
      <c r="RBX143" s="1"/>
      <c r="RBY143" s="1"/>
      <c r="RBZ143" s="1"/>
      <c r="RCA143" s="1"/>
      <c r="RCB143" s="1"/>
      <c r="RCC143" s="1"/>
      <c r="RCD143" s="1"/>
      <c r="RCE143" s="1"/>
      <c r="RCF143" s="1"/>
      <c r="RCG143" s="1"/>
      <c r="RCH143" s="1"/>
      <c r="RCI143" s="1"/>
      <c r="RCJ143" s="1"/>
      <c r="RCK143" s="1"/>
      <c r="RCL143" s="1"/>
      <c r="RCM143" s="1"/>
      <c r="RCN143" s="1"/>
      <c r="RCO143" s="1"/>
      <c r="RCP143" s="1"/>
      <c r="RCQ143" s="1"/>
      <c r="RCR143" s="1"/>
      <c r="RCS143" s="1"/>
      <c r="RCT143" s="1"/>
      <c r="RCU143" s="1"/>
      <c r="RCV143" s="1"/>
      <c r="RCW143" s="1"/>
      <c r="RCX143" s="1"/>
      <c r="RCY143" s="1"/>
      <c r="RCZ143" s="1"/>
      <c r="RDA143" s="1"/>
      <c r="RDB143" s="1"/>
      <c r="RDC143" s="1"/>
      <c r="RDD143" s="1"/>
      <c r="RDE143" s="1"/>
      <c r="RDF143" s="1"/>
      <c r="RDG143" s="1"/>
      <c r="RDH143" s="1"/>
      <c r="RDI143" s="1"/>
      <c r="RDJ143" s="1"/>
      <c r="RDK143" s="1"/>
      <c r="RDL143" s="1"/>
      <c r="RDM143" s="1"/>
      <c r="RDN143" s="1"/>
      <c r="RDO143" s="1"/>
      <c r="RDP143" s="1"/>
      <c r="RDQ143" s="1"/>
      <c r="RDR143" s="1"/>
      <c r="RDS143" s="1"/>
      <c r="RDT143" s="1"/>
      <c r="RDU143" s="1"/>
      <c r="RDV143" s="1"/>
      <c r="RDW143" s="1"/>
      <c r="RDX143" s="1"/>
      <c r="RDY143" s="1"/>
      <c r="RDZ143" s="1"/>
      <c r="REA143" s="1"/>
      <c r="REB143" s="1"/>
      <c r="REC143" s="1"/>
      <c r="RED143" s="1"/>
      <c r="REE143" s="1"/>
      <c r="REF143" s="1"/>
      <c r="REG143" s="1"/>
      <c r="REH143" s="1"/>
      <c r="REI143" s="1"/>
      <c r="REJ143" s="1"/>
      <c r="REK143" s="1"/>
      <c r="REL143" s="1"/>
      <c r="REM143" s="1"/>
      <c r="REN143" s="1"/>
      <c r="REO143" s="1"/>
      <c r="REP143" s="1"/>
      <c r="REQ143" s="1"/>
      <c r="RER143" s="1"/>
      <c r="RES143" s="1"/>
      <c r="RET143" s="1"/>
      <c r="REU143" s="1"/>
      <c r="REV143" s="1"/>
      <c r="REW143" s="1"/>
      <c r="REX143" s="1"/>
      <c r="REY143" s="1"/>
      <c r="REZ143" s="1"/>
      <c r="RFA143" s="1"/>
      <c r="RFB143" s="1"/>
      <c r="RFC143" s="1"/>
      <c r="RFD143" s="1"/>
      <c r="RFE143" s="1"/>
      <c r="RFF143" s="1"/>
      <c r="RFG143" s="1"/>
      <c r="RFH143" s="1"/>
      <c r="RFI143" s="1"/>
      <c r="RFJ143" s="1"/>
      <c r="RFK143" s="1"/>
      <c r="RFL143" s="1"/>
      <c r="RFM143" s="1"/>
      <c r="RFN143" s="1"/>
      <c r="RFO143" s="1"/>
      <c r="RFP143" s="1"/>
      <c r="RFQ143" s="1"/>
      <c r="RFR143" s="1"/>
      <c r="RFS143" s="1"/>
      <c r="RFT143" s="1"/>
      <c r="RFU143" s="1"/>
      <c r="RFV143" s="1"/>
      <c r="RFW143" s="1"/>
      <c r="RFX143" s="1"/>
      <c r="RFY143" s="1"/>
      <c r="RFZ143" s="1"/>
      <c r="RGA143" s="1"/>
      <c r="RGB143" s="1"/>
      <c r="RGC143" s="1"/>
      <c r="RGD143" s="1"/>
      <c r="RGE143" s="1"/>
      <c r="RGF143" s="1"/>
      <c r="RGG143" s="1"/>
      <c r="RGH143" s="1"/>
      <c r="RGI143" s="1"/>
      <c r="RGJ143" s="1"/>
      <c r="RGK143" s="1"/>
      <c r="RGL143" s="1"/>
      <c r="RGM143" s="1"/>
      <c r="RGN143" s="1"/>
      <c r="RGO143" s="1"/>
      <c r="RGP143" s="1"/>
      <c r="RGQ143" s="1"/>
      <c r="RGR143" s="1"/>
      <c r="RGS143" s="1"/>
      <c r="RGT143" s="1"/>
      <c r="RGU143" s="1"/>
      <c r="RGV143" s="1"/>
      <c r="RGW143" s="1"/>
      <c r="RGX143" s="1"/>
      <c r="RGY143" s="1"/>
      <c r="RGZ143" s="1"/>
      <c r="RHA143" s="1"/>
      <c r="RHB143" s="1"/>
      <c r="RHC143" s="1"/>
      <c r="RHD143" s="1"/>
      <c r="RHE143" s="1"/>
      <c r="RHF143" s="1"/>
      <c r="RHG143" s="1"/>
      <c r="RHH143" s="1"/>
      <c r="RHI143" s="1"/>
      <c r="RHJ143" s="1"/>
      <c r="RHK143" s="1"/>
      <c r="RHL143" s="1"/>
      <c r="RHM143" s="1"/>
      <c r="RHN143" s="1"/>
      <c r="RHO143" s="1"/>
      <c r="RHP143" s="1"/>
      <c r="RHQ143" s="1"/>
      <c r="RHR143" s="1"/>
      <c r="RHS143" s="1"/>
      <c r="RHT143" s="1"/>
      <c r="RHU143" s="1"/>
      <c r="RHV143" s="1"/>
      <c r="RHW143" s="1"/>
      <c r="RHX143" s="1"/>
      <c r="RHY143" s="1"/>
      <c r="RHZ143" s="1"/>
      <c r="RIA143" s="1"/>
      <c r="RIB143" s="1"/>
      <c r="RIC143" s="1"/>
      <c r="RID143" s="1"/>
      <c r="RIE143" s="1"/>
      <c r="RIF143" s="1"/>
      <c r="RIG143" s="1"/>
      <c r="RIH143" s="1"/>
      <c r="RII143" s="1"/>
      <c r="RIJ143" s="1"/>
      <c r="RIK143" s="1"/>
      <c r="RIL143" s="1"/>
      <c r="RIM143" s="1"/>
      <c r="RIN143" s="1"/>
      <c r="RIO143" s="1"/>
      <c r="RIP143" s="1"/>
      <c r="RIQ143" s="1"/>
      <c r="RIR143" s="1"/>
      <c r="RIS143" s="1"/>
      <c r="RIT143" s="1"/>
      <c r="RIU143" s="1"/>
      <c r="RIV143" s="1"/>
      <c r="RIW143" s="1"/>
      <c r="RIX143" s="1"/>
      <c r="RIY143" s="1"/>
      <c r="RIZ143" s="1"/>
      <c r="RJA143" s="1"/>
      <c r="RJB143" s="1"/>
      <c r="RJC143" s="1"/>
      <c r="RJD143" s="1"/>
      <c r="RJE143" s="1"/>
      <c r="RJF143" s="1"/>
      <c r="RJG143" s="1"/>
      <c r="RJH143" s="1"/>
      <c r="RJI143" s="1"/>
      <c r="RJJ143" s="1"/>
      <c r="RJK143" s="1"/>
      <c r="RJL143" s="1"/>
      <c r="RJM143" s="1"/>
      <c r="RJN143" s="1"/>
      <c r="RJO143" s="1"/>
      <c r="RJP143" s="1"/>
      <c r="RJQ143" s="1"/>
      <c r="RJR143" s="1"/>
      <c r="RJS143" s="1"/>
      <c r="RJT143" s="1"/>
      <c r="RJU143" s="1"/>
      <c r="RJV143" s="1"/>
      <c r="RJW143" s="1"/>
      <c r="RJX143" s="1"/>
      <c r="RJY143" s="1"/>
      <c r="RJZ143" s="1"/>
      <c r="RKA143" s="1"/>
      <c r="RKB143" s="1"/>
      <c r="RKC143" s="1"/>
      <c r="RKD143" s="1"/>
      <c r="RKE143" s="1"/>
      <c r="RKF143" s="1"/>
      <c r="RKG143" s="1"/>
      <c r="RKH143" s="1"/>
      <c r="RKI143" s="1"/>
      <c r="RKJ143" s="1"/>
      <c r="RKK143" s="1"/>
      <c r="RKL143" s="1"/>
      <c r="RKM143" s="1"/>
      <c r="RKN143" s="1"/>
      <c r="RKO143" s="1"/>
      <c r="RKP143" s="1"/>
      <c r="RKQ143" s="1"/>
      <c r="RKR143" s="1"/>
      <c r="RKS143" s="1"/>
      <c r="RKT143" s="1"/>
      <c r="RKU143" s="1"/>
      <c r="RKV143" s="1"/>
      <c r="RKW143" s="1"/>
      <c r="RKX143" s="1"/>
      <c r="RKY143" s="1"/>
      <c r="RKZ143" s="1"/>
      <c r="RLA143" s="1"/>
      <c r="RLB143" s="1"/>
      <c r="RLC143" s="1"/>
      <c r="RLD143" s="1"/>
      <c r="RLE143" s="1"/>
      <c r="RLF143" s="1"/>
      <c r="RLG143" s="1"/>
      <c r="RLH143" s="1"/>
      <c r="RLI143" s="1"/>
      <c r="RLJ143" s="1"/>
      <c r="RLK143" s="1"/>
      <c r="RLL143" s="1"/>
      <c r="RLM143" s="1"/>
      <c r="RLN143" s="1"/>
      <c r="RLO143" s="1"/>
      <c r="RLP143" s="1"/>
      <c r="RLQ143" s="1"/>
      <c r="RLR143" s="1"/>
      <c r="RLS143" s="1"/>
      <c r="RLT143" s="1"/>
      <c r="RLU143" s="1"/>
      <c r="RLV143" s="1"/>
      <c r="RLW143" s="1"/>
      <c r="RLX143" s="1"/>
      <c r="RLY143" s="1"/>
      <c r="RLZ143" s="1"/>
      <c r="RMA143" s="1"/>
      <c r="RMB143" s="1"/>
      <c r="RMC143" s="1"/>
      <c r="RMD143" s="1"/>
      <c r="RME143" s="1"/>
      <c r="RMF143" s="1"/>
      <c r="RMG143" s="1"/>
      <c r="RMH143" s="1"/>
      <c r="RMI143" s="1"/>
      <c r="RMJ143" s="1"/>
      <c r="RMK143" s="1"/>
      <c r="RML143" s="1"/>
      <c r="RMM143" s="1"/>
      <c r="RMN143" s="1"/>
      <c r="RMO143" s="1"/>
      <c r="RMP143" s="1"/>
      <c r="RMQ143" s="1"/>
      <c r="RMR143" s="1"/>
      <c r="RMS143" s="1"/>
      <c r="RMT143" s="1"/>
      <c r="RMU143" s="1"/>
      <c r="RMV143" s="1"/>
      <c r="RMW143" s="1"/>
      <c r="RMX143" s="1"/>
      <c r="RMY143" s="1"/>
      <c r="RMZ143" s="1"/>
      <c r="RNA143" s="1"/>
      <c r="RNB143" s="1"/>
      <c r="RNC143" s="1"/>
      <c r="RND143" s="1"/>
      <c r="RNE143" s="1"/>
      <c r="RNF143" s="1"/>
      <c r="RNG143" s="1"/>
      <c r="RNH143" s="1"/>
      <c r="RNI143" s="1"/>
      <c r="RNJ143" s="1"/>
      <c r="RNK143" s="1"/>
      <c r="RNL143" s="1"/>
      <c r="RNM143" s="1"/>
      <c r="RNN143" s="1"/>
      <c r="RNO143" s="1"/>
      <c r="RNP143" s="1"/>
      <c r="RNQ143" s="1"/>
      <c r="RNR143" s="1"/>
      <c r="RNS143" s="1"/>
      <c r="RNT143" s="1"/>
      <c r="RNU143" s="1"/>
      <c r="RNV143" s="1"/>
      <c r="RNW143" s="1"/>
      <c r="RNX143" s="1"/>
      <c r="RNY143" s="1"/>
      <c r="RNZ143" s="1"/>
      <c r="ROA143" s="1"/>
      <c r="ROB143" s="1"/>
      <c r="ROC143" s="1"/>
      <c r="ROD143" s="1"/>
      <c r="ROE143" s="1"/>
      <c r="ROF143" s="1"/>
      <c r="ROG143" s="1"/>
      <c r="ROH143" s="1"/>
      <c r="ROI143" s="1"/>
      <c r="ROJ143" s="1"/>
      <c r="ROK143" s="1"/>
      <c r="ROL143" s="1"/>
      <c r="ROM143" s="1"/>
      <c r="RON143" s="1"/>
      <c r="ROO143" s="1"/>
      <c r="ROP143" s="1"/>
      <c r="ROQ143" s="1"/>
      <c r="ROR143" s="1"/>
      <c r="ROS143" s="1"/>
      <c r="ROT143" s="1"/>
      <c r="ROU143" s="1"/>
      <c r="ROV143" s="1"/>
      <c r="ROW143" s="1"/>
      <c r="ROX143" s="1"/>
      <c r="ROY143" s="1"/>
      <c r="ROZ143" s="1"/>
      <c r="RPA143" s="1"/>
      <c r="RPB143" s="1"/>
      <c r="RPC143" s="1"/>
      <c r="RPD143" s="1"/>
      <c r="RPE143" s="1"/>
      <c r="RPF143" s="1"/>
      <c r="RPG143" s="1"/>
      <c r="RPH143" s="1"/>
      <c r="RPI143" s="1"/>
      <c r="RPJ143" s="1"/>
      <c r="RPK143" s="1"/>
      <c r="RPL143" s="1"/>
      <c r="RPM143" s="1"/>
      <c r="RPN143" s="1"/>
      <c r="RPO143" s="1"/>
      <c r="RPP143" s="1"/>
      <c r="RPQ143" s="1"/>
      <c r="RPR143" s="1"/>
      <c r="RPS143" s="1"/>
      <c r="RPT143" s="1"/>
      <c r="RPU143" s="1"/>
      <c r="RPV143" s="1"/>
      <c r="RPW143" s="1"/>
      <c r="RPX143" s="1"/>
      <c r="RPY143" s="1"/>
      <c r="RPZ143" s="1"/>
      <c r="RQA143" s="1"/>
      <c r="RQB143" s="1"/>
      <c r="RQC143" s="1"/>
      <c r="RQD143" s="1"/>
      <c r="RQE143" s="1"/>
      <c r="RQF143" s="1"/>
      <c r="RQG143" s="1"/>
      <c r="RQH143" s="1"/>
      <c r="RQI143" s="1"/>
      <c r="RQJ143" s="1"/>
      <c r="RQK143" s="1"/>
      <c r="RQL143" s="1"/>
      <c r="RQM143" s="1"/>
      <c r="RQN143" s="1"/>
      <c r="RQO143" s="1"/>
      <c r="RQP143" s="1"/>
      <c r="RQQ143" s="1"/>
      <c r="RQR143" s="1"/>
      <c r="RQS143" s="1"/>
      <c r="RQT143" s="1"/>
      <c r="RQU143" s="1"/>
      <c r="RQV143" s="1"/>
      <c r="RQW143" s="1"/>
      <c r="RQX143" s="1"/>
      <c r="RQY143" s="1"/>
      <c r="RQZ143" s="1"/>
      <c r="RRA143" s="1"/>
      <c r="RRB143" s="1"/>
      <c r="RRC143" s="1"/>
      <c r="RRD143" s="1"/>
      <c r="RRE143" s="1"/>
      <c r="RRF143" s="1"/>
      <c r="RRG143" s="1"/>
      <c r="RRH143" s="1"/>
      <c r="RRI143" s="1"/>
      <c r="RRJ143" s="1"/>
      <c r="RRK143" s="1"/>
      <c r="RRL143" s="1"/>
      <c r="RRM143" s="1"/>
      <c r="RRN143" s="1"/>
      <c r="RRO143" s="1"/>
      <c r="RRP143" s="1"/>
      <c r="RRQ143" s="1"/>
      <c r="RRR143" s="1"/>
      <c r="RRS143" s="1"/>
      <c r="RRT143" s="1"/>
      <c r="RRU143" s="1"/>
      <c r="RRV143" s="1"/>
      <c r="RRW143" s="1"/>
      <c r="RRX143" s="1"/>
      <c r="RRY143" s="1"/>
      <c r="RRZ143" s="1"/>
      <c r="RSA143" s="1"/>
      <c r="RSB143" s="1"/>
      <c r="RSC143" s="1"/>
      <c r="RSD143" s="1"/>
      <c r="RSE143" s="1"/>
      <c r="RSF143" s="1"/>
      <c r="RSG143" s="1"/>
      <c r="RSH143" s="1"/>
      <c r="RSI143" s="1"/>
      <c r="RSJ143" s="1"/>
      <c r="RSK143" s="1"/>
      <c r="RSL143" s="1"/>
      <c r="RSM143" s="1"/>
      <c r="RSN143" s="1"/>
      <c r="RSO143" s="1"/>
      <c r="RSP143" s="1"/>
      <c r="RSQ143" s="1"/>
      <c r="RSR143" s="1"/>
      <c r="RSS143" s="1"/>
      <c r="RST143" s="1"/>
      <c r="RSU143" s="1"/>
      <c r="RSV143" s="1"/>
      <c r="RSW143" s="1"/>
      <c r="RSX143" s="1"/>
      <c r="RSY143" s="1"/>
      <c r="RSZ143" s="1"/>
      <c r="RTA143" s="1"/>
      <c r="RTB143" s="1"/>
      <c r="RTC143" s="1"/>
      <c r="RTD143" s="1"/>
      <c r="RTE143" s="1"/>
      <c r="RTF143" s="1"/>
      <c r="RTG143" s="1"/>
      <c r="RTH143" s="1"/>
      <c r="RTI143" s="1"/>
      <c r="RTJ143" s="1"/>
      <c r="RTK143" s="1"/>
      <c r="RTL143" s="1"/>
      <c r="RTM143" s="1"/>
      <c r="RTN143" s="1"/>
      <c r="RTO143" s="1"/>
      <c r="RTP143" s="1"/>
      <c r="RTQ143" s="1"/>
      <c r="RTR143" s="1"/>
      <c r="RTS143" s="1"/>
      <c r="RTT143" s="1"/>
      <c r="RTU143" s="1"/>
      <c r="RTV143" s="1"/>
      <c r="RTW143" s="1"/>
      <c r="RTX143" s="1"/>
      <c r="RTY143" s="1"/>
      <c r="RTZ143" s="1"/>
      <c r="RUA143" s="1"/>
      <c r="RUB143" s="1"/>
      <c r="RUC143" s="1"/>
      <c r="RUD143" s="1"/>
      <c r="RUE143" s="1"/>
      <c r="RUF143" s="1"/>
      <c r="RUG143" s="1"/>
      <c r="RUH143" s="1"/>
      <c r="RUI143" s="1"/>
      <c r="RUJ143" s="1"/>
      <c r="RUK143" s="1"/>
      <c r="RUL143" s="1"/>
      <c r="RUM143" s="1"/>
      <c r="RUN143" s="1"/>
      <c r="RUO143" s="1"/>
      <c r="RUP143" s="1"/>
      <c r="RUQ143" s="1"/>
      <c r="RUR143" s="1"/>
      <c r="RUS143" s="1"/>
      <c r="RUT143" s="1"/>
      <c r="RUU143" s="1"/>
      <c r="RUV143" s="1"/>
      <c r="RUW143" s="1"/>
      <c r="RUX143" s="1"/>
      <c r="RUY143" s="1"/>
      <c r="RUZ143" s="1"/>
      <c r="RVA143" s="1"/>
      <c r="RVB143" s="1"/>
      <c r="RVC143" s="1"/>
      <c r="RVD143" s="1"/>
      <c r="RVE143" s="1"/>
      <c r="RVF143" s="1"/>
      <c r="RVG143" s="1"/>
      <c r="RVH143" s="1"/>
      <c r="RVI143" s="1"/>
      <c r="RVJ143" s="1"/>
      <c r="RVK143" s="1"/>
      <c r="RVL143" s="1"/>
      <c r="RVM143" s="1"/>
      <c r="RVN143" s="1"/>
      <c r="RVO143" s="1"/>
      <c r="RVP143" s="1"/>
      <c r="RVQ143" s="1"/>
      <c r="RVR143" s="1"/>
      <c r="RVS143" s="1"/>
      <c r="RVT143" s="1"/>
      <c r="RVU143" s="1"/>
      <c r="RVV143" s="1"/>
      <c r="RVW143" s="1"/>
      <c r="RVX143" s="1"/>
      <c r="RVY143" s="1"/>
      <c r="RVZ143" s="1"/>
      <c r="RWA143" s="1"/>
      <c r="RWB143" s="1"/>
      <c r="RWC143" s="1"/>
      <c r="RWD143" s="1"/>
      <c r="RWE143" s="1"/>
      <c r="RWF143" s="1"/>
      <c r="RWG143" s="1"/>
      <c r="RWH143" s="1"/>
      <c r="RWI143" s="1"/>
      <c r="RWJ143" s="1"/>
      <c r="RWK143" s="1"/>
      <c r="RWL143" s="1"/>
      <c r="RWM143" s="1"/>
      <c r="RWN143" s="1"/>
      <c r="RWO143" s="1"/>
      <c r="RWP143" s="1"/>
      <c r="RWQ143" s="1"/>
      <c r="RWR143" s="1"/>
      <c r="RWS143" s="1"/>
      <c r="RWT143" s="1"/>
      <c r="RWU143" s="1"/>
      <c r="RWV143" s="1"/>
      <c r="RWW143" s="1"/>
      <c r="RWX143" s="1"/>
      <c r="RWY143" s="1"/>
      <c r="RWZ143" s="1"/>
      <c r="RXA143" s="1"/>
      <c r="RXB143" s="1"/>
      <c r="RXC143" s="1"/>
      <c r="RXD143" s="1"/>
      <c r="RXE143" s="1"/>
      <c r="RXF143" s="1"/>
      <c r="RXG143" s="1"/>
      <c r="RXH143" s="1"/>
      <c r="RXI143" s="1"/>
      <c r="RXJ143" s="1"/>
      <c r="RXK143" s="1"/>
      <c r="RXL143" s="1"/>
      <c r="RXM143" s="1"/>
      <c r="RXN143" s="1"/>
      <c r="RXO143" s="1"/>
      <c r="RXP143" s="1"/>
      <c r="RXQ143" s="1"/>
      <c r="RXR143" s="1"/>
      <c r="RXS143" s="1"/>
      <c r="RXT143" s="1"/>
      <c r="RXU143" s="1"/>
      <c r="RXV143" s="1"/>
      <c r="RXW143" s="1"/>
      <c r="RXX143" s="1"/>
      <c r="RXY143" s="1"/>
      <c r="RXZ143" s="1"/>
      <c r="RYA143" s="1"/>
      <c r="RYB143" s="1"/>
      <c r="RYC143" s="1"/>
      <c r="RYD143" s="1"/>
      <c r="RYE143" s="1"/>
      <c r="RYF143" s="1"/>
      <c r="RYG143" s="1"/>
      <c r="RYH143" s="1"/>
      <c r="RYI143" s="1"/>
      <c r="RYJ143" s="1"/>
      <c r="RYK143" s="1"/>
      <c r="RYL143" s="1"/>
      <c r="RYM143" s="1"/>
      <c r="RYN143" s="1"/>
      <c r="RYO143" s="1"/>
      <c r="RYP143" s="1"/>
      <c r="RYQ143" s="1"/>
      <c r="RYR143" s="1"/>
      <c r="RYS143" s="1"/>
      <c r="RYT143" s="1"/>
      <c r="RYU143" s="1"/>
      <c r="RYV143" s="1"/>
      <c r="RYW143" s="1"/>
      <c r="RYX143" s="1"/>
      <c r="RYY143" s="1"/>
      <c r="RYZ143" s="1"/>
      <c r="RZA143" s="1"/>
      <c r="RZB143" s="1"/>
      <c r="RZC143" s="1"/>
      <c r="RZD143" s="1"/>
      <c r="RZE143" s="1"/>
      <c r="RZF143" s="1"/>
      <c r="RZG143" s="1"/>
      <c r="RZH143" s="1"/>
      <c r="RZI143" s="1"/>
      <c r="RZJ143" s="1"/>
      <c r="RZK143" s="1"/>
      <c r="RZL143" s="1"/>
      <c r="RZM143" s="1"/>
      <c r="RZN143" s="1"/>
      <c r="RZO143" s="1"/>
      <c r="RZP143" s="1"/>
      <c r="RZQ143" s="1"/>
      <c r="RZR143" s="1"/>
      <c r="RZS143" s="1"/>
      <c r="RZT143" s="1"/>
      <c r="RZU143" s="1"/>
      <c r="RZV143" s="1"/>
      <c r="RZW143" s="1"/>
      <c r="RZX143" s="1"/>
      <c r="RZY143" s="1"/>
      <c r="RZZ143" s="1"/>
      <c r="SAA143" s="1"/>
      <c r="SAB143" s="1"/>
      <c r="SAC143" s="1"/>
      <c r="SAD143" s="1"/>
      <c r="SAE143" s="1"/>
      <c r="SAF143" s="1"/>
      <c r="SAG143" s="1"/>
      <c r="SAH143" s="1"/>
      <c r="SAI143" s="1"/>
      <c r="SAJ143" s="1"/>
      <c r="SAK143" s="1"/>
      <c r="SAL143" s="1"/>
      <c r="SAM143" s="1"/>
      <c r="SAN143" s="1"/>
      <c r="SAO143" s="1"/>
      <c r="SAP143" s="1"/>
      <c r="SAQ143" s="1"/>
      <c r="SAR143" s="1"/>
      <c r="SAS143" s="1"/>
      <c r="SAT143" s="1"/>
      <c r="SAU143" s="1"/>
      <c r="SAV143" s="1"/>
      <c r="SAW143" s="1"/>
      <c r="SAX143" s="1"/>
      <c r="SAY143" s="1"/>
      <c r="SAZ143" s="1"/>
      <c r="SBA143" s="1"/>
      <c r="SBB143" s="1"/>
      <c r="SBC143" s="1"/>
      <c r="SBD143" s="1"/>
      <c r="SBE143" s="1"/>
      <c r="SBF143" s="1"/>
      <c r="SBG143" s="1"/>
      <c r="SBH143" s="1"/>
      <c r="SBI143" s="1"/>
      <c r="SBJ143" s="1"/>
      <c r="SBK143" s="1"/>
      <c r="SBL143" s="1"/>
      <c r="SBM143" s="1"/>
      <c r="SBN143" s="1"/>
      <c r="SBO143" s="1"/>
      <c r="SBP143" s="1"/>
      <c r="SBQ143" s="1"/>
      <c r="SBR143" s="1"/>
      <c r="SBS143" s="1"/>
      <c r="SBT143" s="1"/>
      <c r="SBU143" s="1"/>
      <c r="SBV143" s="1"/>
      <c r="SBW143" s="1"/>
      <c r="SBX143" s="1"/>
      <c r="SBY143" s="1"/>
      <c r="SBZ143" s="1"/>
      <c r="SCA143" s="1"/>
      <c r="SCB143" s="1"/>
      <c r="SCC143" s="1"/>
      <c r="SCD143" s="1"/>
      <c r="SCE143" s="1"/>
      <c r="SCF143" s="1"/>
      <c r="SCG143" s="1"/>
      <c r="SCH143" s="1"/>
      <c r="SCI143" s="1"/>
      <c r="SCJ143" s="1"/>
      <c r="SCK143" s="1"/>
      <c r="SCL143" s="1"/>
      <c r="SCM143" s="1"/>
      <c r="SCN143" s="1"/>
      <c r="SCO143" s="1"/>
      <c r="SCP143" s="1"/>
      <c r="SCQ143" s="1"/>
      <c r="SCR143" s="1"/>
      <c r="SCS143" s="1"/>
      <c r="SCT143" s="1"/>
      <c r="SCU143" s="1"/>
      <c r="SCV143" s="1"/>
      <c r="SCW143" s="1"/>
      <c r="SCX143" s="1"/>
      <c r="SCY143" s="1"/>
      <c r="SCZ143" s="1"/>
      <c r="SDA143" s="1"/>
      <c r="SDB143" s="1"/>
      <c r="SDC143" s="1"/>
      <c r="SDD143" s="1"/>
      <c r="SDE143" s="1"/>
      <c r="SDF143" s="1"/>
      <c r="SDG143" s="1"/>
      <c r="SDH143" s="1"/>
      <c r="SDI143" s="1"/>
      <c r="SDJ143" s="1"/>
      <c r="SDK143" s="1"/>
      <c r="SDL143" s="1"/>
      <c r="SDM143" s="1"/>
      <c r="SDN143" s="1"/>
      <c r="SDO143" s="1"/>
      <c r="SDP143" s="1"/>
      <c r="SDQ143" s="1"/>
      <c r="SDR143" s="1"/>
      <c r="SDS143" s="1"/>
      <c r="SDT143" s="1"/>
      <c r="SDU143" s="1"/>
      <c r="SDV143" s="1"/>
      <c r="SDW143" s="1"/>
      <c r="SDX143" s="1"/>
      <c r="SDY143" s="1"/>
      <c r="SDZ143" s="1"/>
      <c r="SEA143" s="1"/>
      <c r="SEB143" s="1"/>
      <c r="SEC143" s="1"/>
      <c r="SED143" s="1"/>
      <c r="SEE143" s="1"/>
      <c r="SEF143" s="1"/>
      <c r="SEG143" s="1"/>
      <c r="SEH143" s="1"/>
      <c r="SEI143" s="1"/>
      <c r="SEJ143" s="1"/>
      <c r="SEK143" s="1"/>
      <c r="SEL143" s="1"/>
      <c r="SEM143" s="1"/>
      <c r="SEN143" s="1"/>
      <c r="SEO143" s="1"/>
      <c r="SEP143" s="1"/>
      <c r="SEQ143" s="1"/>
      <c r="SER143" s="1"/>
      <c r="SES143" s="1"/>
      <c r="SET143" s="1"/>
      <c r="SEU143" s="1"/>
      <c r="SEV143" s="1"/>
      <c r="SEW143" s="1"/>
      <c r="SEX143" s="1"/>
      <c r="SEY143" s="1"/>
      <c r="SEZ143" s="1"/>
      <c r="SFA143" s="1"/>
      <c r="SFB143" s="1"/>
      <c r="SFC143" s="1"/>
      <c r="SFD143" s="1"/>
      <c r="SFE143" s="1"/>
      <c r="SFF143" s="1"/>
      <c r="SFG143" s="1"/>
      <c r="SFH143" s="1"/>
      <c r="SFI143" s="1"/>
      <c r="SFJ143" s="1"/>
      <c r="SFK143" s="1"/>
      <c r="SFL143" s="1"/>
      <c r="SFM143" s="1"/>
      <c r="SFN143" s="1"/>
      <c r="SFO143" s="1"/>
      <c r="SFP143" s="1"/>
      <c r="SFQ143" s="1"/>
      <c r="SFR143" s="1"/>
      <c r="SFS143" s="1"/>
      <c r="SFT143" s="1"/>
      <c r="SFU143" s="1"/>
      <c r="SFV143" s="1"/>
      <c r="SFW143" s="1"/>
      <c r="SFX143" s="1"/>
      <c r="SFY143" s="1"/>
      <c r="SFZ143" s="1"/>
      <c r="SGA143" s="1"/>
      <c r="SGB143" s="1"/>
      <c r="SGC143" s="1"/>
      <c r="SGD143" s="1"/>
      <c r="SGE143" s="1"/>
      <c r="SGF143" s="1"/>
      <c r="SGG143" s="1"/>
      <c r="SGH143" s="1"/>
      <c r="SGI143" s="1"/>
      <c r="SGJ143" s="1"/>
      <c r="SGK143" s="1"/>
      <c r="SGL143" s="1"/>
      <c r="SGM143" s="1"/>
      <c r="SGN143" s="1"/>
      <c r="SGO143" s="1"/>
      <c r="SGP143" s="1"/>
      <c r="SGQ143" s="1"/>
      <c r="SGR143" s="1"/>
      <c r="SGS143" s="1"/>
      <c r="SGT143" s="1"/>
      <c r="SGU143" s="1"/>
      <c r="SGV143" s="1"/>
      <c r="SGW143" s="1"/>
      <c r="SGX143" s="1"/>
      <c r="SGY143" s="1"/>
      <c r="SGZ143" s="1"/>
      <c r="SHA143" s="1"/>
      <c r="SHB143" s="1"/>
      <c r="SHC143" s="1"/>
      <c r="SHD143" s="1"/>
      <c r="SHE143" s="1"/>
      <c r="SHF143" s="1"/>
      <c r="SHG143" s="1"/>
      <c r="SHH143" s="1"/>
      <c r="SHI143" s="1"/>
      <c r="SHJ143" s="1"/>
      <c r="SHK143" s="1"/>
      <c r="SHL143" s="1"/>
      <c r="SHM143" s="1"/>
      <c r="SHN143" s="1"/>
      <c r="SHO143" s="1"/>
      <c r="SHP143" s="1"/>
      <c r="SHQ143" s="1"/>
      <c r="SHR143" s="1"/>
      <c r="SHS143" s="1"/>
      <c r="SHT143" s="1"/>
      <c r="SHU143" s="1"/>
      <c r="SHV143" s="1"/>
      <c r="SHW143" s="1"/>
      <c r="SHX143" s="1"/>
      <c r="SHY143" s="1"/>
      <c r="SHZ143" s="1"/>
      <c r="SIA143" s="1"/>
      <c r="SIB143" s="1"/>
      <c r="SIC143" s="1"/>
      <c r="SID143" s="1"/>
      <c r="SIE143" s="1"/>
      <c r="SIF143" s="1"/>
      <c r="SIG143" s="1"/>
      <c r="SIH143" s="1"/>
      <c r="SII143" s="1"/>
      <c r="SIJ143" s="1"/>
      <c r="SIK143" s="1"/>
      <c r="SIL143" s="1"/>
      <c r="SIM143" s="1"/>
      <c r="SIN143" s="1"/>
      <c r="SIO143" s="1"/>
      <c r="SIP143" s="1"/>
      <c r="SIQ143" s="1"/>
      <c r="SIR143" s="1"/>
      <c r="SIS143" s="1"/>
      <c r="SIT143" s="1"/>
      <c r="SIU143" s="1"/>
      <c r="SIV143" s="1"/>
      <c r="SIW143" s="1"/>
      <c r="SIX143" s="1"/>
      <c r="SIY143" s="1"/>
      <c r="SIZ143" s="1"/>
      <c r="SJA143" s="1"/>
      <c r="SJB143" s="1"/>
      <c r="SJC143" s="1"/>
      <c r="SJD143" s="1"/>
      <c r="SJE143" s="1"/>
      <c r="SJF143" s="1"/>
      <c r="SJG143" s="1"/>
      <c r="SJH143" s="1"/>
      <c r="SJI143" s="1"/>
      <c r="SJJ143" s="1"/>
      <c r="SJK143" s="1"/>
      <c r="SJL143" s="1"/>
      <c r="SJM143" s="1"/>
      <c r="SJN143" s="1"/>
      <c r="SJO143" s="1"/>
      <c r="SJP143" s="1"/>
      <c r="SJQ143" s="1"/>
      <c r="SJR143" s="1"/>
      <c r="SJS143" s="1"/>
      <c r="SJT143" s="1"/>
      <c r="SJU143" s="1"/>
      <c r="SJV143" s="1"/>
      <c r="SJW143" s="1"/>
      <c r="SJX143" s="1"/>
      <c r="SJY143" s="1"/>
      <c r="SJZ143" s="1"/>
      <c r="SKA143" s="1"/>
      <c r="SKB143" s="1"/>
      <c r="SKC143" s="1"/>
      <c r="SKD143" s="1"/>
      <c r="SKE143" s="1"/>
      <c r="SKF143" s="1"/>
      <c r="SKG143" s="1"/>
      <c r="SKH143" s="1"/>
      <c r="SKI143" s="1"/>
      <c r="SKJ143" s="1"/>
      <c r="SKK143" s="1"/>
      <c r="SKL143" s="1"/>
      <c r="SKM143" s="1"/>
      <c r="SKN143" s="1"/>
      <c r="SKO143" s="1"/>
      <c r="SKP143" s="1"/>
      <c r="SKQ143" s="1"/>
      <c r="SKR143" s="1"/>
      <c r="SKS143" s="1"/>
      <c r="SKT143" s="1"/>
      <c r="SKU143" s="1"/>
      <c r="SKV143" s="1"/>
      <c r="SKW143" s="1"/>
      <c r="SKX143" s="1"/>
      <c r="SKY143" s="1"/>
      <c r="SKZ143" s="1"/>
      <c r="SLA143" s="1"/>
      <c r="SLB143" s="1"/>
      <c r="SLC143" s="1"/>
      <c r="SLD143" s="1"/>
      <c r="SLE143" s="1"/>
      <c r="SLF143" s="1"/>
      <c r="SLG143" s="1"/>
      <c r="SLH143" s="1"/>
      <c r="SLI143" s="1"/>
      <c r="SLJ143" s="1"/>
      <c r="SLK143" s="1"/>
      <c r="SLL143" s="1"/>
      <c r="SLM143" s="1"/>
      <c r="SLN143" s="1"/>
      <c r="SLO143" s="1"/>
      <c r="SLP143" s="1"/>
      <c r="SLQ143" s="1"/>
      <c r="SLR143" s="1"/>
      <c r="SLS143" s="1"/>
      <c r="SLT143" s="1"/>
      <c r="SLU143" s="1"/>
      <c r="SLV143" s="1"/>
      <c r="SLW143" s="1"/>
      <c r="SLX143" s="1"/>
      <c r="SLY143" s="1"/>
      <c r="SLZ143" s="1"/>
      <c r="SMA143" s="1"/>
      <c r="SMB143" s="1"/>
      <c r="SMC143" s="1"/>
      <c r="SMD143" s="1"/>
      <c r="SME143" s="1"/>
      <c r="SMF143" s="1"/>
      <c r="SMG143" s="1"/>
      <c r="SMH143" s="1"/>
      <c r="SMI143" s="1"/>
      <c r="SMJ143" s="1"/>
      <c r="SMK143" s="1"/>
      <c r="SML143" s="1"/>
      <c r="SMM143" s="1"/>
      <c r="SMN143" s="1"/>
      <c r="SMO143" s="1"/>
      <c r="SMP143" s="1"/>
      <c r="SMQ143" s="1"/>
      <c r="SMR143" s="1"/>
      <c r="SMS143" s="1"/>
      <c r="SMT143" s="1"/>
      <c r="SMU143" s="1"/>
      <c r="SMV143" s="1"/>
      <c r="SMW143" s="1"/>
      <c r="SMX143" s="1"/>
      <c r="SMY143" s="1"/>
      <c r="SMZ143" s="1"/>
      <c r="SNA143" s="1"/>
      <c r="SNB143" s="1"/>
      <c r="SNC143" s="1"/>
      <c r="SND143" s="1"/>
      <c r="SNE143" s="1"/>
      <c r="SNF143" s="1"/>
      <c r="SNG143" s="1"/>
      <c r="SNH143" s="1"/>
      <c r="SNI143" s="1"/>
      <c r="SNJ143" s="1"/>
      <c r="SNK143" s="1"/>
      <c r="SNL143" s="1"/>
      <c r="SNM143" s="1"/>
      <c r="SNN143" s="1"/>
      <c r="SNO143" s="1"/>
      <c r="SNP143" s="1"/>
      <c r="SNQ143" s="1"/>
      <c r="SNR143" s="1"/>
      <c r="SNS143" s="1"/>
      <c r="SNT143" s="1"/>
      <c r="SNU143" s="1"/>
      <c r="SNV143" s="1"/>
      <c r="SNW143" s="1"/>
      <c r="SNX143" s="1"/>
      <c r="SNY143" s="1"/>
      <c r="SNZ143" s="1"/>
      <c r="SOA143" s="1"/>
      <c r="SOB143" s="1"/>
      <c r="SOC143" s="1"/>
      <c r="SOD143" s="1"/>
      <c r="SOE143" s="1"/>
      <c r="SOF143" s="1"/>
      <c r="SOG143" s="1"/>
      <c r="SOH143" s="1"/>
      <c r="SOI143" s="1"/>
      <c r="SOJ143" s="1"/>
      <c r="SOK143" s="1"/>
      <c r="SOL143" s="1"/>
      <c r="SOM143" s="1"/>
      <c r="SON143" s="1"/>
      <c r="SOO143" s="1"/>
      <c r="SOP143" s="1"/>
      <c r="SOQ143" s="1"/>
      <c r="SOR143" s="1"/>
      <c r="SOS143" s="1"/>
      <c r="SOT143" s="1"/>
      <c r="SOU143" s="1"/>
      <c r="SOV143" s="1"/>
      <c r="SOW143" s="1"/>
      <c r="SOX143" s="1"/>
      <c r="SOY143" s="1"/>
      <c r="SOZ143" s="1"/>
      <c r="SPA143" s="1"/>
      <c r="SPB143" s="1"/>
      <c r="SPC143" s="1"/>
      <c r="SPD143" s="1"/>
      <c r="SPE143" s="1"/>
      <c r="SPF143" s="1"/>
      <c r="SPG143" s="1"/>
      <c r="SPH143" s="1"/>
      <c r="SPI143" s="1"/>
      <c r="SPJ143" s="1"/>
      <c r="SPK143" s="1"/>
      <c r="SPL143" s="1"/>
      <c r="SPM143" s="1"/>
      <c r="SPN143" s="1"/>
      <c r="SPO143" s="1"/>
      <c r="SPP143" s="1"/>
      <c r="SPQ143" s="1"/>
      <c r="SPR143" s="1"/>
      <c r="SPS143" s="1"/>
      <c r="SPT143" s="1"/>
      <c r="SPU143" s="1"/>
      <c r="SPV143" s="1"/>
      <c r="SPW143" s="1"/>
      <c r="SPX143" s="1"/>
      <c r="SPY143" s="1"/>
      <c r="SPZ143" s="1"/>
      <c r="SQA143" s="1"/>
      <c r="SQB143" s="1"/>
      <c r="SQC143" s="1"/>
      <c r="SQD143" s="1"/>
      <c r="SQE143" s="1"/>
      <c r="SQF143" s="1"/>
      <c r="SQG143" s="1"/>
      <c r="SQH143" s="1"/>
      <c r="SQI143" s="1"/>
      <c r="SQJ143" s="1"/>
      <c r="SQK143" s="1"/>
      <c r="SQL143" s="1"/>
      <c r="SQM143" s="1"/>
      <c r="SQN143" s="1"/>
      <c r="SQO143" s="1"/>
      <c r="SQP143" s="1"/>
      <c r="SQQ143" s="1"/>
      <c r="SQR143" s="1"/>
      <c r="SQS143" s="1"/>
      <c r="SQT143" s="1"/>
      <c r="SQU143" s="1"/>
      <c r="SQV143" s="1"/>
      <c r="SQW143" s="1"/>
      <c r="SQX143" s="1"/>
      <c r="SQY143" s="1"/>
      <c r="SQZ143" s="1"/>
      <c r="SRA143" s="1"/>
      <c r="SRB143" s="1"/>
      <c r="SRC143" s="1"/>
      <c r="SRD143" s="1"/>
      <c r="SRE143" s="1"/>
      <c r="SRF143" s="1"/>
      <c r="SRG143" s="1"/>
      <c r="SRH143" s="1"/>
      <c r="SRI143" s="1"/>
      <c r="SRJ143" s="1"/>
      <c r="SRK143" s="1"/>
      <c r="SRL143" s="1"/>
      <c r="SRM143" s="1"/>
      <c r="SRN143" s="1"/>
      <c r="SRO143" s="1"/>
      <c r="SRP143" s="1"/>
      <c r="SRQ143" s="1"/>
      <c r="SRR143" s="1"/>
      <c r="SRS143" s="1"/>
      <c r="SRT143" s="1"/>
      <c r="SRU143" s="1"/>
      <c r="SRV143" s="1"/>
      <c r="SRW143" s="1"/>
      <c r="SRX143" s="1"/>
      <c r="SRY143" s="1"/>
      <c r="SRZ143" s="1"/>
      <c r="SSA143" s="1"/>
      <c r="SSB143" s="1"/>
      <c r="SSC143" s="1"/>
      <c r="SSD143" s="1"/>
      <c r="SSE143" s="1"/>
      <c r="SSF143" s="1"/>
      <c r="SSG143" s="1"/>
      <c r="SSH143" s="1"/>
      <c r="SSI143" s="1"/>
      <c r="SSJ143" s="1"/>
      <c r="SSK143" s="1"/>
      <c r="SSL143" s="1"/>
      <c r="SSM143" s="1"/>
      <c r="SSN143" s="1"/>
      <c r="SSO143" s="1"/>
      <c r="SSP143" s="1"/>
      <c r="SSQ143" s="1"/>
      <c r="SSR143" s="1"/>
      <c r="SSS143" s="1"/>
      <c r="SST143" s="1"/>
      <c r="SSU143" s="1"/>
      <c r="SSV143" s="1"/>
      <c r="SSW143" s="1"/>
      <c r="SSX143" s="1"/>
      <c r="SSY143" s="1"/>
      <c r="SSZ143" s="1"/>
      <c r="STA143" s="1"/>
      <c r="STB143" s="1"/>
      <c r="STC143" s="1"/>
      <c r="STD143" s="1"/>
      <c r="STE143" s="1"/>
      <c r="STF143" s="1"/>
      <c r="STG143" s="1"/>
      <c r="STH143" s="1"/>
      <c r="STI143" s="1"/>
      <c r="STJ143" s="1"/>
      <c r="STK143" s="1"/>
      <c r="STL143" s="1"/>
      <c r="STM143" s="1"/>
      <c r="STN143" s="1"/>
      <c r="STO143" s="1"/>
      <c r="STP143" s="1"/>
      <c r="STQ143" s="1"/>
      <c r="STR143" s="1"/>
      <c r="STS143" s="1"/>
      <c r="STT143" s="1"/>
      <c r="STU143" s="1"/>
      <c r="STV143" s="1"/>
      <c r="STW143" s="1"/>
      <c r="STX143" s="1"/>
      <c r="STY143" s="1"/>
      <c r="STZ143" s="1"/>
      <c r="SUA143" s="1"/>
      <c r="SUB143" s="1"/>
      <c r="SUC143" s="1"/>
      <c r="SUD143" s="1"/>
      <c r="SUE143" s="1"/>
      <c r="SUF143" s="1"/>
      <c r="SUG143" s="1"/>
      <c r="SUH143" s="1"/>
      <c r="SUI143" s="1"/>
      <c r="SUJ143" s="1"/>
      <c r="SUK143" s="1"/>
      <c r="SUL143" s="1"/>
      <c r="SUM143" s="1"/>
      <c r="SUN143" s="1"/>
      <c r="SUO143" s="1"/>
      <c r="SUP143" s="1"/>
      <c r="SUQ143" s="1"/>
      <c r="SUR143" s="1"/>
      <c r="SUS143" s="1"/>
      <c r="SUT143" s="1"/>
      <c r="SUU143" s="1"/>
      <c r="SUV143" s="1"/>
      <c r="SUW143" s="1"/>
      <c r="SUX143" s="1"/>
      <c r="SUY143" s="1"/>
      <c r="SUZ143" s="1"/>
      <c r="SVA143" s="1"/>
      <c r="SVB143" s="1"/>
      <c r="SVC143" s="1"/>
      <c r="SVD143" s="1"/>
      <c r="SVE143" s="1"/>
      <c r="SVF143" s="1"/>
      <c r="SVG143" s="1"/>
      <c r="SVH143" s="1"/>
      <c r="SVI143" s="1"/>
      <c r="SVJ143" s="1"/>
      <c r="SVK143" s="1"/>
      <c r="SVL143" s="1"/>
      <c r="SVM143" s="1"/>
      <c r="SVN143" s="1"/>
      <c r="SVO143" s="1"/>
      <c r="SVP143" s="1"/>
      <c r="SVQ143" s="1"/>
      <c r="SVR143" s="1"/>
      <c r="SVS143" s="1"/>
      <c r="SVT143" s="1"/>
      <c r="SVU143" s="1"/>
      <c r="SVV143" s="1"/>
      <c r="SVW143" s="1"/>
      <c r="SVX143" s="1"/>
      <c r="SVY143" s="1"/>
      <c r="SVZ143" s="1"/>
      <c r="SWA143" s="1"/>
      <c r="SWB143" s="1"/>
      <c r="SWC143" s="1"/>
      <c r="SWD143" s="1"/>
      <c r="SWE143" s="1"/>
      <c r="SWF143" s="1"/>
      <c r="SWG143" s="1"/>
      <c r="SWH143" s="1"/>
      <c r="SWI143" s="1"/>
      <c r="SWJ143" s="1"/>
      <c r="SWK143" s="1"/>
      <c r="SWL143" s="1"/>
      <c r="SWM143" s="1"/>
      <c r="SWN143" s="1"/>
      <c r="SWO143" s="1"/>
      <c r="SWP143" s="1"/>
      <c r="SWQ143" s="1"/>
      <c r="SWR143" s="1"/>
      <c r="SWS143" s="1"/>
      <c r="SWT143" s="1"/>
      <c r="SWU143" s="1"/>
      <c r="SWV143" s="1"/>
      <c r="SWW143" s="1"/>
      <c r="SWX143" s="1"/>
      <c r="SWY143" s="1"/>
      <c r="SWZ143" s="1"/>
      <c r="SXA143" s="1"/>
      <c r="SXB143" s="1"/>
      <c r="SXC143" s="1"/>
      <c r="SXD143" s="1"/>
      <c r="SXE143" s="1"/>
      <c r="SXF143" s="1"/>
      <c r="SXG143" s="1"/>
      <c r="SXH143" s="1"/>
      <c r="SXI143" s="1"/>
      <c r="SXJ143" s="1"/>
      <c r="SXK143" s="1"/>
      <c r="SXL143" s="1"/>
      <c r="SXM143" s="1"/>
      <c r="SXN143" s="1"/>
      <c r="SXO143" s="1"/>
      <c r="SXP143" s="1"/>
      <c r="SXQ143" s="1"/>
      <c r="SXR143" s="1"/>
      <c r="SXS143" s="1"/>
      <c r="SXT143" s="1"/>
      <c r="SXU143" s="1"/>
      <c r="SXV143" s="1"/>
      <c r="SXW143" s="1"/>
      <c r="SXX143" s="1"/>
      <c r="SXY143" s="1"/>
      <c r="SXZ143" s="1"/>
      <c r="SYA143" s="1"/>
      <c r="SYB143" s="1"/>
      <c r="SYC143" s="1"/>
      <c r="SYD143" s="1"/>
      <c r="SYE143" s="1"/>
      <c r="SYF143" s="1"/>
      <c r="SYG143" s="1"/>
      <c r="SYH143" s="1"/>
      <c r="SYI143" s="1"/>
      <c r="SYJ143" s="1"/>
      <c r="SYK143" s="1"/>
      <c r="SYL143" s="1"/>
      <c r="SYM143" s="1"/>
      <c r="SYN143" s="1"/>
      <c r="SYO143" s="1"/>
      <c r="SYP143" s="1"/>
      <c r="SYQ143" s="1"/>
      <c r="SYR143" s="1"/>
      <c r="SYS143" s="1"/>
      <c r="SYT143" s="1"/>
      <c r="SYU143" s="1"/>
      <c r="SYV143" s="1"/>
      <c r="SYW143" s="1"/>
      <c r="SYX143" s="1"/>
      <c r="SYY143" s="1"/>
      <c r="SYZ143" s="1"/>
      <c r="SZA143" s="1"/>
      <c r="SZB143" s="1"/>
      <c r="SZC143" s="1"/>
      <c r="SZD143" s="1"/>
      <c r="SZE143" s="1"/>
      <c r="SZF143" s="1"/>
      <c r="SZG143" s="1"/>
      <c r="SZH143" s="1"/>
      <c r="SZI143" s="1"/>
      <c r="SZJ143" s="1"/>
      <c r="SZK143" s="1"/>
      <c r="SZL143" s="1"/>
      <c r="SZM143" s="1"/>
      <c r="SZN143" s="1"/>
      <c r="SZO143" s="1"/>
      <c r="SZP143" s="1"/>
      <c r="SZQ143" s="1"/>
      <c r="SZR143" s="1"/>
      <c r="SZS143" s="1"/>
      <c r="SZT143" s="1"/>
      <c r="SZU143" s="1"/>
      <c r="SZV143" s="1"/>
      <c r="SZW143" s="1"/>
      <c r="SZX143" s="1"/>
      <c r="SZY143" s="1"/>
      <c r="SZZ143" s="1"/>
      <c r="TAA143" s="1"/>
      <c r="TAB143" s="1"/>
      <c r="TAC143" s="1"/>
      <c r="TAD143" s="1"/>
      <c r="TAE143" s="1"/>
      <c r="TAF143" s="1"/>
      <c r="TAG143" s="1"/>
      <c r="TAH143" s="1"/>
      <c r="TAI143" s="1"/>
      <c r="TAJ143" s="1"/>
      <c r="TAK143" s="1"/>
      <c r="TAL143" s="1"/>
      <c r="TAM143" s="1"/>
      <c r="TAN143" s="1"/>
      <c r="TAO143" s="1"/>
      <c r="TAP143" s="1"/>
      <c r="TAQ143" s="1"/>
      <c r="TAR143" s="1"/>
      <c r="TAS143" s="1"/>
      <c r="TAT143" s="1"/>
      <c r="TAU143" s="1"/>
      <c r="TAV143" s="1"/>
      <c r="TAW143" s="1"/>
      <c r="TAX143" s="1"/>
      <c r="TAY143" s="1"/>
      <c r="TAZ143" s="1"/>
      <c r="TBA143" s="1"/>
      <c r="TBB143" s="1"/>
      <c r="TBC143" s="1"/>
      <c r="TBD143" s="1"/>
      <c r="TBE143" s="1"/>
      <c r="TBF143" s="1"/>
      <c r="TBG143" s="1"/>
      <c r="TBH143" s="1"/>
      <c r="TBI143" s="1"/>
      <c r="TBJ143" s="1"/>
      <c r="TBK143" s="1"/>
      <c r="TBL143" s="1"/>
      <c r="TBM143" s="1"/>
      <c r="TBN143" s="1"/>
      <c r="TBO143" s="1"/>
      <c r="TBP143" s="1"/>
      <c r="TBQ143" s="1"/>
      <c r="TBR143" s="1"/>
      <c r="TBS143" s="1"/>
      <c r="TBT143" s="1"/>
      <c r="TBU143" s="1"/>
      <c r="TBV143" s="1"/>
      <c r="TBW143" s="1"/>
      <c r="TBX143" s="1"/>
      <c r="TBY143" s="1"/>
      <c r="TBZ143" s="1"/>
      <c r="TCA143" s="1"/>
      <c r="TCB143" s="1"/>
      <c r="TCC143" s="1"/>
      <c r="TCD143" s="1"/>
      <c r="TCE143" s="1"/>
      <c r="TCF143" s="1"/>
      <c r="TCG143" s="1"/>
      <c r="TCH143" s="1"/>
      <c r="TCI143" s="1"/>
      <c r="TCJ143" s="1"/>
      <c r="TCK143" s="1"/>
      <c r="TCL143" s="1"/>
      <c r="TCM143" s="1"/>
      <c r="TCN143" s="1"/>
      <c r="TCO143" s="1"/>
      <c r="TCP143" s="1"/>
      <c r="TCQ143" s="1"/>
      <c r="TCR143" s="1"/>
      <c r="TCS143" s="1"/>
      <c r="TCT143" s="1"/>
      <c r="TCU143" s="1"/>
      <c r="TCV143" s="1"/>
      <c r="TCW143" s="1"/>
      <c r="TCX143" s="1"/>
      <c r="TCY143" s="1"/>
      <c r="TCZ143" s="1"/>
      <c r="TDA143" s="1"/>
      <c r="TDB143" s="1"/>
      <c r="TDC143" s="1"/>
      <c r="TDD143" s="1"/>
      <c r="TDE143" s="1"/>
      <c r="TDF143" s="1"/>
      <c r="TDG143" s="1"/>
      <c r="TDH143" s="1"/>
      <c r="TDI143" s="1"/>
      <c r="TDJ143" s="1"/>
      <c r="TDK143" s="1"/>
      <c r="TDL143" s="1"/>
      <c r="TDM143" s="1"/>
      <c r="TDN143" s="1"/>
      <c r="TDO143" s="1"/>
      <c r="TDP143" s="1"/>
      <c r="TDQ143" s="1"/>
      <c r="TDR143" s="1"/>
      <c r="TDS143" s="1"/>
      <c r="TDT143" s="1"/>
      <c r="TDU143" s="1"/>
      <c r="TDV143" s="1"/>
      <c r="TDW143" s="1"/>
      <c r="TDX143" s="1"/>
      <c r="TDY143" s="1"/>
      <c r="TDZ143" s="1"/>
      <c r="TEA143" s="1"/>
      <c r="TEB143" s="1"/>
      <c r="TEC143" s="1"/>
      <c r="TED143" s="1"/>
      <c r="TEE143" s="1"/>
      <c r="TEF143" s="1"/>
      <c r="TEG143" s="1"/>
      <c r="TEH143" s="1"/>
      <c r="TEI143" s="1"/>
      <c r="TEJ143" s="1"/>
      <c r="TEK143" s="1"/>
      <c r="TEL143" s="1"/>
      <c r="TEM143" s="1"/>
      <c r="TEN143" s="1"/>
      <c r="TEO143" s="1"/>
      <c r="TEP143" s="1"/>
      <c r="TEQ143" s="1"/>
      <c r="TER143" s="1"/>
      <c r="TES143" s="1"/>
      <c r="TET143" s="1"/>
      <c r="TEU143" s="1"/>
      <c r="TEV143" s="1"/>
      <c r="TEW143" s="1"/>
      <c r="TEX143" s="1"/>
      <c r="TEY143" s="1"/>
      <c r="TEZ143" s="1"/>
      <c r="TFA143" s="1"/>
      <c r="TFB143" s="1"/>
      <c r="TFC143" s="1"/>
      <c r="TFD143" s="1"/>
      <c r="TFE143" s="1"/>
      <c r="TFF143" s="1"/>
      <c r="TFG143" s="1"/>
      <c r="TFH143" s="1"/>
      <c r="TFI143" s="1"/>
      <c r="TFJ143" s="1"/>
      <c r="TFK143" s="1"/>
      <c r="TFL143" s="1"/>
      <c r="TFM143" s="1"/>
      <c r="TFN143" s="1"/>
      <c r="TFO143" s="1"/>
      <c r="TFP143" s="1"/>
      <c r="TFQ143" s="1"/>
      <c r="TFR143" s="1"/>
      <c r="TFS143" s="1"/>
      <c r="TFT143" s="1"/>
      <c r="TFU143" s="1"/>
      <c r="TFV143" s="1"/>
      <c r="TFW143" s="1"/>
      <c r="TFX143" s="1"/>
      <c r="TFY143" s="1"/>
      <c r="TFZ143" s="1"/>
      <c r="TGA143" s="1"/>
      <c r="TGB143" s="1"/>
      <c r="TGC143" s="1"/>
      <c r="TGD143" s="1"/>
      <c r="TGE143" s="1"/>
      <c r="TGF143" s="1"/>
      <c r="TGG143" s="1"/>
      <c r="TGH143" s="1"/>
      <c r="TGI143" s="1"/>
      <c r="TGJ143" s="1"/>
      <c r="TGK143" s="1"/>
      <c r="TGL143" s="1"/>
      <c r="TGM143" s="1"/>
      <c r="TGN143" s="1"/>
      <c r="TGO143" s="1"/>
      <c r="TGP143" s="1"/>
      <c r="TGQ143" s="1"/>
      <c r="TGR143" s="1"/>
      <c r="TGS143" s="1"/>
      <c r="TGT143" s="1"/>
      <c r="TGU143" s="1"/>
      <c r="TGV143" s="1"/>
      <c r="TGW143" s="1"/>
      <c r="TGX143" s="1"/>
      <c r="TGY143" s="1"/>
      <c r="TGZ143" s="1"/>
      <c r="THA143" s="1"/>
      <c r="THB143" s="1"/>
      <c r="THC143" s="1"/>
      <c r="THD143" s="1"/>
      <c r="THE143" s="1"/>
      <c r="THF143" s="1"/>
      <c r="THG143" s="1"/>
      <c r="THH143" s="1"/>
      <c r="THI143" s="1"/>
      <c r="THJ143" s="1"/>
      <c r="THK143" s="1"/>
      <c r="THL143" s="1"/>
      <c r="THM143" s="1"/>
      <c r="THN143" s="1"/>
      <c r="THO143" s="1"/>
      <c r="THP143" s="1"/>
      <c r="THQ143" s="1"/>
      <c r="THR143" s="1"/>
      <c r="THS143" s="1"/>
      <c r="THT143" s="1"/>
      <c r="THU143" s="1"/>
      <c r="THV143" s="1"/>
      <c r="THW143" s="1"/>
      <c r="THX143" s="1"/>
      <c r="THY143" s="1"/>
      <c r="THZ143" s="1"/>
      <c r="TIA143" s="1"/>
      <c r="TIB143" s="1"/>
      <c r="TIC143" s="1"/>
      <c r="TID143" s="1"/>
      <c r="TIE143" s="1"/>
      <c r="TIF143" s="1"/>
      <c r="TIG143" s="1"/>
      <c r="TIH143" s="1"/>
      <c r="TII143" s="1"/>
      <c r="TIJ143" s="1"/>
      <c r="TIK143" s="1"/>
      <c r="TIL143" s="1"/>
      <c r="TIM143" s="1"/>
      <c r="TIN143" s="1"/>
      <c r="TIO143" s="1"/>
      <c r="TIP143" s="1"/>
      <c r="TIQ143" s="1"/>
      <c r="TIR143" s="1"/>
      <c r="TIS143" s="1"/>
      <c r="TIT143" s="1"/>
      <c r="TIU143" s="1"/>
      <c r="TIV143" s="1"/>
      <c r="TIW143" s="1"/>
      <c r="TIX143" s="1"/>
      <c r="TIY143" s="1"/>
      <c r="TIZ143" s="1"/>
      <c r="TJA143" s="1"/>
      <c r="TJB143" s="1"/>
      <c r="TJC143" s="1"/>
      <c r="TJD143" s="1"/>
      <c r="TJE143" s="1"/>
      <c r="TJF143" s="1"/>
      <c r="TJG143" s="1"/>
      <c r="TJH143" s="1"/>
      <c r="TJI143" s="1"/>
      <c r="TJJ143" s="1"/>
      <c r="TJK143" s="1"/>
      <c r="TJL143" s="1"/>
      <c r="TJM143" s="1"/>
      <c r="TJN143" s="1"/>
      <c r="TJO143" s="1"/>
      <c r="TJP143" s="1"/>
      <c r="TJQ143" s="1"/>
      <c r="TJR143" s="1"/>
      <c r="TJS143" s="1"/>
      <c r="TJT143" s="1"/>
      <c r="TJU143" s="1"/>
      <c r="TJV143" s="1"/>
      <c r="TJW143" s="1"/>
      <c r="TJX143" s="1"/>
      <c r="TJY143" s="1"/>
      <c r="TJZ143" s="1"/>
      <c r="TKA143" s="1"/>
      <c r="TKB143" s="1"/>
      <c r="TKC143" s="1"/>
      <c r="TKD143" s="1"/>
      <c r="TKE143" s="1"/>
      <c r="TKF143" s="1"/>
      <c r="TKG143" s="1"/>
      <c r="TKH143" s="1"/>
      <c r="TKI143" s="1"/>
      <c r="TKJ143" s="1"/>
      <c r="TKK143" s="1"/>
      <c r="TKL143" s="1"/>
      <c r="TKM143" s="1"/>
      <c r="TKN143" s="1"/>
      <c r="TKO143" s="1"/>
      <c r="TKP143" s="1"/>
      <c r="TKQ143" s="1"/>
      <c r="TKR143" s="1"/>
      <c r="TKS143" s="1"/>
      <c r="TKT143" s="1"/>
      <c r="TKU143" s="1"/>
      <c r="TKV143" s="1"/>
      <c r="TKW143" s="1"/>
      <c r="TKX143" s="1"/>
      <c r="TKY143" s="1"/>
      <c r="TKZ143" s="1"/>
      <c r="TLA143" s="1"/>
      <c r="TLB143" s="1"/>
      <c r="TLC143" s="1"/>
      <c r="TLD143" s="1"/>
      <c r="TLE143" s="1"/>
      <c r="TLF143" s="1"/>
      <c r="TLG143" s="1"/>
      <c r="TLH143" s="1"/>
      <c r="TLI143" s="1"/>
      <c r="TLJ143" s="1"/>
      <c r="TLK143" s="1"/>
      <c r="TLL143" s="1"/>
      <c r="TLM143" s="1"/>
      <c r="TLN143" s="1"/>
      <c r="TLO143" s="1"/>
      <c r="TLP143" s="1"/>
      <c r="TLQ143" s="1"/>
      <c r="TLR143" s="1"/>
      <c r="TLS143" s="1"/>
      <c r="TLT143" s="1"/>
      <c r="TLU143" s="1"/>
      <c r="TLV143" s="1"/>
      <c r="TLW143" s="1"/>
      <c r="TLX143" s="1"/>
      <c r="TLY143" s="1"/>
      <c r="TLZ143" s="1"/>
      <c r="TMA143" s="1"/>
      <c r="TMB143" s="1"/>
      <c r="TMC143" s="1"/>
      <c r="TMD143" s="1"/>
      <c r="TME143" s="1"/>
      <c r="TMF143" s="1"/>
      <c r="TMG143" s="1"/>
      <c r="TMH143" s="1"/>
      <c r="TMI143" s="1"/>
      <c r="TMJ143" s="1"/>
      <c r="TMK143" s="1"/>
      <c r="TML143" s="1"/>
      <c r="TMM143" s="1"/>
      <c r="TMN143" s="1"/>
      <c r="TMO143" s="1"/>
      <c r="TMP143" s="1"/>
      <c r="TMQ143" s="1"/>
      <c r="TMR143" s="1"/>
      <c r="TMS143" s="1"/>
      <c r="TMT143" s="1"/>
      <c r="TMU143" s="1"/>
      <c r="TMV143" s="1"/>
      <c r="TMW143" s="1"/>
      <c r="TMX143" s="1"/>
      <c r="TMY143" s="1"/>
      <c r="TMZ143" s="1"/>
      <c r="TNA143" s="1"/>
      <c r="TNB143" s="1"/>
      <c r="TNC143" s="1"/>
      <c r="TND143" s="1"/>
      <c r="TNE143" s="1"/>
      <c r="TNF143" s="1"/>
      <c r="TNG143" s="1"/>
      <c r="TNH143" s="1"/>
      <c r="TNI143" s="1"/>
      <c r="TNJ143" s="1"/>
      <c r="TNK143" s="1"/>
      <c r="TNL143" s="1"/>
      <c r="TNM143" s="1"/>
      <c r="TNN143" s="1"/>
      <c r="TNO143" s="1"/>
      <c r="TNP143" s="1"/>
      <c r="TNQ143" s="1"/>
      <c r="TNR143" s="1"/>
      <c r="TNS143" s="1"/>
      <c r="TNT143" s="1"/>
      <c r="TNU143" s="1"/>
      <c r="TNV143" s="1"/>
      <c r="TNW143" s="1"/>
      <c r="TNX143" s="1"/>
      <c r="TNY143" s="1"/>
      <c r="TNZ143" s="1"/>
      <c r="TOA143" s="1"/>
      <c r="TOB143" s="1"/>
      <c r="TOC143" s="1"/>
      <c r="TOD143" s="1"/>
      <c r="TOE143" s="1"/>
      <c r="TOF143" s="1"/>
      <c r="TOG143" s="1"/>
      <c r="TOH143" s="1"/>
      <c r="TOI143" s="1"/>
      <c r="TOJ143" s="1"/>
      <c r="TOK143" s="1"/>
      <c r="TOL143" s="1"/>
      <c r="TOM143" s="1"/>
      <c r="TON143" s="1"/>
      <c r="TOO143" s="1"/>
      <c r="TOP143" s="1"/>
      <c r="TOQ143" s="1"/>
      <c r="TOR143" s="1"/>
      <c r="TOS143" s="1"/>
      <c r="TOT143" s="1"/>
      <c r="TOU143" s="1"/>
      <c r="TOV143" s="1"/>
      <c r="TOW143" s="1"/>
      <c r="TOX143" s="1"/>
      <c r="TOY143" s="1"/>
      <c r="TOZ143" s="1"/>
      <c r="TPA143" s="1"/>
      <c r="TPB143" s="1"/>
      <c r="TPC143" s="1"/>
      <c r="TPD143" s="1"/>
      <c r="TPE143" s="1"/>
      <c r="TPF143" s="1"/>
      <c r="TPG143" s="1"/>
      <c r="TPH143" s="1"/>
      <c r="TPI143" s="1"/>
      <c r="TPJ143" s="1"/>
      <c r="TPK143" s="1"/>
      <c r="TPL143" s="1"/>
      <c r="TPM143" s="1"/>
      <c r="TPN143" s="1"/>
      <c r="TPO143" s="1"/>
      <c r="TPP143" s="1"/>
      <c r="TPQ143" s="1"/>
      <c r="TPR143" s="1"/>
      <c r="TPS143" s="1"/>
      <c r="TPT143" s="1"/>
      <c r="TPU143" s="1"/>
      <c r="TPV143" s="1"/>
      <c r="TPW143" s="1"/>
      <c r="TPX143" s="1"/>
      <c r="TPY143" s="1"/>
      <c r="TPZ143" s="1"/>
      <c r="TQA143" s="1"/>
      <c r="TQB143" s="1"/>
      <c r="TQC143" s="1"/>
      <c r="TQD143" s="1"/>
      <c r="TQE143" s="1"/>
      <c r="TQF143" s="1"/>
      <c r="TQG143" s="1"/>
      <c r="TQH143" s="1"/>
      <c r="TQI143" s="1"/>
      <c r="TQJ143" s="1"/>
      <c r="TQK143" s="1"/>
      <c r="TQL143" s="1"/>
      <c r="TQM143" s="1"/>
      <c r="TQN143" s="1"/>
      <c r="TQO143" s="1"/>
      <c r="TQP143" s="1"/>
      <c r="TQQ143" s="1"/>
      <c r="TQR143" s="1"/>
      <c r="TQS143" s="1"/>
      <c r="TQT143" s="1"/>
      <c r="TQU143" s="1"/>
      <c r="TQV143" s="1"/>
      <c r="TQW143" s="1"/>
      <c r="TQX143" s="1"/>
      <c r="TQY143" s="1"/>
      <c r="TQZ143" s="1"/>
      <c r="TRA143" s="1"/>
      <c r="TRB143" s="1"/>
      <c r="TRC143" s="1"/>
      <c r="TRD143" s="1"/>
      <c r="TRE143" s="1"/>
      <c r="TRF143" s="1"/>
      <c r="TRG143" s="1"/>
      <c r="TRH143" s="1"/>
      <c r="TRI143" s="1"/>
      <c r="TRJ143" s="1"/>
      <c r="TRK143" s="1"/>
      <c r="TRL143" s="1"/>
      <c r="TRM143" s="1"/>
      <c r="TRN143" s="1"/>
      <c r="TRO143" s="1"/>
      <c r="TRP143" s="1"/>
      <c r="TRQ143" s="1"/>
      <c r="TRR143" s="1"/>
      <c r="TRS143" s="1"/>
      <c r="TRT143" s="1"/>
      <c r="TRU143" s="1"/>
      <c r="TRV143" s="1"/>
      <c r="TRW143" s="1"/>
      <c r="TRX143" s="1"/>
      <c r="TRY143" s="1"/>
      <c r="TRZ143" s="1"/>
      <c r="TSA143" s="1"/>
      <c r="TSB143" s="1"/>
      <c r="TSC143" s="1"/>
      <c r="TSD143" s="1"/>
      <c r="TSE143" s="1"/>
      <c r="TSF143" s="1"/>
      <c r="TSG143" s="1"/>
      <c r="TSH143" s="1"/>
      <c r="TSI143" s="1"/>
      <c r="TSJ143" s="1"/>
      <c r="TSK143" s="1"/>
      <c r="TSL143" s="1"/>
      <c r="TSM143" s="1"/>
      <c r="TSN143" s="1"/>
      <c r="TSO143" s="1"/>
      <c r="TSP143" s="1"/>
      <c r="TSQ143" s="1"/>
      <c r="TSR143" s="1"/>
      <c r="TSS143" s="1"/>
      <c r="TST143" s="1"/>
      <c r="TSU143" s="1"/>
      <c r="TSV143" s="1"/>
      <c r="TSW143" s="1"/>
      <c r="TSX143" s="1"/>
      <c r="TSY143" s="1"/>
      <c r="TSZ143" s="1"/>
      <c r="TTA143" s="1"/>
      <c r="TTB143" s="1"/>
      <c r="TTC143" s="1"/>
      <c r="TTD143" s="1"/>
      <c r="TTE143" s="1"/>
      <c r="TTF143" s="1"/>
      <c r="TTG143" s="1"/>
      <c r="TTH143" s="1"/>
      <c r="TTI143" s="1"/>
      <c r="TTJ143" s="1"/>
      <c r="TTK143" s="1"/>
      <c r="TTL143" s="1"/>
      <c r="TTM143" s="1"/>
      <c r="TTN143" s="1"/>
      <c r="TTO143" s="1"/>
      <c r="TTP143" s="1"/>
      <c r="TTQ143" s="1"/>
      <c r="TTR143" s="1"/>
      <c r="TTS143" s="1"/>
      <c r="TTT143" s="1"/>
      <c r="TTU143" s="1"/>
      <c r="TTV143" s="1"/>
      <c r="TTW143" s="1"/>
      <c r="TTX143" s="1"/>
      <c r="TTY143" s="1"/>
      <c r="TTZ143" s="1"/>
      <c r="TUA143" s="1"/>
      <c r="TUB143" s="1"/>
      <c r="TUC143" s="1"/>
      <c r="TUD143" s="1"/>
      <c r="TUE143" s="1"/>
      <c r="TUF143" s="1"/>
      <c r="TUG143" s="1"/>
      <c r="TUH143" s="1"/>
      <c r="TUI143" s="1"/>
      <c r="TUJ143" s="1"/>
      <c r="TUK143" s="1"/>
      <c r="TUL143" s="1"/>
      <c r="TUM143" s="1"/>
      <c r="TUN143" s="1"/>
      <c r="TUO143" s="1"/>
      <c r="TUP143" s="1"/>
      <c r="TUQ143" s="1"/>
      <c r="TUR143" s="1"/>
      <c r="TUS143" s="1"/>
      <c r="TUT143" s="1"/>
      <c r="TUU143" s="1"/>
      <c r="TUV143" s="1"/>
      <c r="TUW143" s="1"/>
      <c r="TUX143" s="1"/>
      <c r="TUY143" s="1"/>
      <c r="TUZ143" s="1"/>
      <c r="TVA143" s="1"/>
      <c r="TVB143" s="1"/>
      <c r="TVC143" s="1"/>
      <c r="TVD143" s="1"/>
      <c r="TVE143" s="1"/>
      <c r="TVF143" s="1"/>
      <c r="TVG143" s="1"/>
      <c r="TVH143" s="1"/>
      <c r="TVI143" s="1"/>
      <c r="TVJ143" s="1"/>
      <c r="TVK143" s="1"/>
      <c r="TVL143" s="1"/>
      <c r="TVM143" s="1"/>
      <c r="TVN143" s="1"/>
      <c r="TVO143" s="1"/>
      <c r="TVP143" s="1"/>
      <c r="TVQ143" s="1"/>
      <c r="TVR143" s="1"/>
      <c r="TVS143" s="1"/>
      <c r="TVT143" s="1"/>
      <c r="TVU143" s="1"/>
      <c r="TVV143" s="1"/>
      <c r="TVW143" s="1"/>
      <c r="TVX143" s="1"/>
      <c r="TVY143" s="1"/>
      <c r="TVZ143" s="1"/>
      <c r="TWA143" s="1"/>
      <c r="TWB143" s="1"/>
      <c r="TWC143" s="1"/>
      <c r="TWD143" s="1"/>
      <c r="TWE143" s="1"/>
      <c r="TWF143" s="1"/>
      <c r="TWG143" s="1"/>
      <c r="TWH143" s="1"/>
      <c r="TWI143" s="1"/>
      <c r="TWJ143" s="1"/>
      <c r="TWK143" s="1"/>
      <c r="TWL143" s="1"/>
      <c r="TWM143" s="1"/>
      <c r="TWN143" s="1"/>
      <c r="TWO143" s="1"/>
      <c r="TWP143" s="1"/>
      <c r="TWQ143" s="1"/>
      <c r="TWR143" s="1"/>
      <c r="TWS143" s="1"/>
      <c r="TWT143" s="1"/>
      <c r="TWU143" s="1"/>
      <c r="TWV143" s="1"/>
      <c r="TWW143" s="1"/>
      <c r="TWX143" s="1"/>
      <c r="TWY143" s="1"/>
      <c r="TWZ143" s="1"/>
      <c r="TXA143" s="1"/>
      <c r="TXB143" s="1"/>
      <c r="TXC143" s="1"/>
      <c r="TXD143" s="1"/>
      <c r="TXE143" s="1"/>
      <c r="TXF143" s="1"/>
      <c r="TXG143" s="1"/>
      <c r="TXH143" s="1"/>
      <c r="TXI143" s="1"/>
      <c r="TXJ143" s="1"/>
      <c r="TXK143" s="1"/>
      <c r="TXL143" s="1"/>
      <c r="TXM143" s="1"/>
      <c r="TXN143" s="1"/>
      <c r="TXO143" s="1"/>
      <c r="TXP143" s="1"/>
      <c r="TXQ143" s="1"/>
      <c r="TXR143" s="1"/>
      <c r="TXS143" s="1"/>
      <c r="TXT143" s="1"/>
      <c r="TXU143" s="1"/>
      <c r="TXV143" s="1"/>
      <c r="TXW143" s="1"/>
      <c r="TXX143" s="1"/>
      <c r="TXY143" s="1"/>
      <c r="TXZ143" s="1"/>
      <c r="TYA143" s="1"/>
      <c r="TYB143" s="1"/>
      <c r="TYC143" s="1"/>
      <c r="TYD143" s="1"/>
      <c r="TYE143" s="1"/>
      <c r="TYF143" s="1"/>
      <c r="TYG143" s="1"/>
      <c r="TYH143" s="1"/>
      <c r="TYI143" s="1"/>
      <c r="TYJ143" s="1"/>
      <c r="TYK143" s="1"/>
      <c r="TYL143" s="1"/>
      <c r="TYM143" s="1"/>
      <c r="TYN143" s="1"/>
      <c r="TYO143" s="1"/>
      <c r="TYP143" s="1"/>
      <c r="TYQ143" s="1"/>
      <c r="TYR143" s="1"/>
      <c r="TYS143" s="1"/>
      <c r="TYT143" s="1"/>
      <c r="TYU143" s="1"/>
      <c r="TYV143" s="1"/>
      <c r="TYW143" s="1"/>
      <c r="TYX143" s="1"/>
      <c r="TYY143" s="1"/>
      <c r="TYZ143" s="1"/>
      <c r="TZA143" s="1"/>
      <c r="TZB143" s="1"/>
      <c r="TZC143" s="1"/>
      <c r="TZD143" s="1"/>
      <c r="TZE143" s="1"/>
      <c r="TZF143" s="1"/>
      <c r="TZG143" s="1"/>
      <c r="TZH143" s="1"/>
      <c r="TZI143" s="1"/>
      <c r="TZJ143" s="1"/>
      <c r="TZK143" s="1"/>
      <c r="TZL143" s="1"/>
      <c r="TZM143" s="1"/>
      <c r="TZN143" s="1"/>
      <c r="TZO143" s="1"/>
      <c r="TZP143" s="1"/>
      <c r="TZQ143" s="1"/>
      <c r="TZR143" s="1"/>
      <c r="TZS143" s="1"/>
      <c r="TZT143" s="1"/>
      <c r="TZU143" s="1"/>
      <c r="TZV143" s="1"/>
      <c r="TZW143" s="1"/>
      <c r="TZX143" s="1"/>
      <c r="TZY143" s="1"/>
      <c r="TZZ143" s="1"/>
      <c r="UAA143" s="1"/>
      <c r="UAB143" s="1"/>
      <c r="UAC143" s="1"/>
      <c r="UAD143" s="1"/>
      <c r="UAE143" s="1"/>
      <c r="UAF143" s="1"/>
      <c r="UAG143" s="1"/>
      <c r="UAH143" s="1"/>
      <c r="UAI143" s="1"/>
      <c r="UAJ143" s="1"/>
      <c r="UAK143" s="1"/>
      <c r="UAL143" s="1"/>
      <c r="UAM143" s="1"/>
      <c r="UAN143" s="1"/>
      <c r="UAO143" s="1"/>
      <c r="UAP143" s="1"/>
      <c r="UAQ143" s="1"/>
      <c r="UAR143" s="1"/>
      <c r="UAS143" s="1"/>
      <c r="UAT143" s="1"/>
      <c r="UAU143" s="1"/>
      <c r="UAV143" s="1"/>
      <c r="UAW143" s="1"/>
      <c r="UAX143" s="1"/>
      <c r="UAY143" s="1"/>
      <c r="UAZ143" s="1"/>
      <c r="UBA143" s="1"/>
      <c r="UBB143" s="1"/>
      <c r="UBC143" s="1"/>
      <c r="UBD143" s="1"/>
      <c r="UBE143" s="1"/>
      <c r="UBF143" s="1"/>
      <c r="UBG143" s="1"/>
      <c r="UBH143" s="1"/>
      <c r="UBI143" s="1"/>
      <c r="UBJ143" s="1"/>
      <c r="UBK143" s="1"/>
      <c r="UBL143" s="1"/>
      <c r="UBM143" s="1"/>
      <c r="UBN143" s="1"/>
      <c r="UBO143" s="1"/>
      <c r="UBP143" s="1"/>
      <c r="UBQ143" s="1"/>
      <c r="UBR143" s="1"/>
      <c r="UBS143" s="1"/>
      <c r="UBT143" s="1"/>
      <c r="UBU143" s="1"/>
      <c r="UBV143" s="1"/>
      <c r="UBW143" s="1"/>
      <c r="UBX143" s="1"/>
      <c r="UBY143" s="1"/>
      <c r="UBZ143" s="1"/>
      <c r="UCA143" s="1"/>
      <c r="UCB143" s="1"/>
      <c r="UCC143" s="1"/>
      <c r="UCD143" s="1"/>
      <c r="UCE143" s="1"/>
      <c r="UCF143" s="1"/>
      <c r="UCG143" s="1"/>
      <c r="UCH143" s="1"/>
      <c r="UCI143" s="1"/>
      <c r="UCJ143" s="1"/>
      <c r="UCK143" s="1"/>
      <c r="UCL143" s="1"/>
      <c r="UCM143" s="1"/>
      <c r="UCN143" s="1"/>
      <c r="UCO143" s="1"/>
      <c r="UCP143" s="1"/>
      <c r="UCQ143" s="1"/>
      <c r="UCR143" s="1"/>
      <c r="UCS143" s="1"/>
      <c r="UCT143" s="1"/>
      <c r="UCU143" s="1"/>
      <c r="UCV143" s="1"/>
      <c r="UCW143" s="1"/>
      <c r="UCX143" s="1"/>
      <c r="UCY143" s="1"/>
      <c r="UCZ143" s="1"/>
      <c r="UDA143" s="1"/>
      <c r="UDB143" s="1"/>
      <c r="UDC143" s="1"/>
      <c r="UDD143" s="1"/>
      <c r="UDE143" s="1"/>
      <c r="UDF143" s="1"/>
      <c r="UDG143" s="1"/>
      <c r="UDH143" s="1"/>
      <c r="UDI143" s="1"/>
      <c r="UDJ143" s="1"/>
      <c r="UDK143" s="1"/>
      <c r="UDL143" s="1"/>
      <c r="UDM143" s="1"/>
      <c r="UDN143" s="1"/>
      <c r="UDO143" s="1"/>
      <c r="UDP143" s="1"/>
      <c r="UDQ143" s="1"/>
      <c r="UDR143" s="1"/>
      <c r="UDS143" s="1"/>
      <c r="UDT143" s="1"/>
      <c r="UDU143" s="1"/>
      <c r="UDV143" s="1"/>
      <c r="UDW143" s="1"/>
      <c r="UDX143" s="1"/>
      <c r="UDY143" s="1"/>
      <c r="UDZ143" s="1"/>
      <c r="UEA143" s="1"/>
      <c r="UEB143" s="1"/>
      <c r="UEC143" s="1"/>
      <c r="UED143" s="1"/>
      <c r="UEE143" s="1"/>
      <c r="UEF143" s="1"/>
      <c r="UEG143" s="1"/>
      <c r="UEH143" s="1"/>
      <c r="UEI143" s="1"/>
      <c r="UEJ143" s="1"/>
      <c r="UEK143" s="1"/>
      <c r="UEL143" s="1"/>
      <c r="UEM143" s="1"/>
      <c r="UEN143" s="1"/>
      <c r="UEO143" s="1"/>
      <c r="UEP143" s="1"/>
      <c r="UEQ143" s="1"/>
      <c r="UER143" s="1"/>
      <c r="UES143" s="1"/>
      <c r="UET143" s="1"/>
      <c r="UEU143" s="1"/>
      <c r="UEV143" s="1"/>
      <c r="UEW143" s="1"/>
      <c r="UEX143" s="1"/>
      <c r="UEY143" s="1"/>
      <c r="UEZ143" s="1"/>
      <c r="UFA143" s="1"/>
      <c r="UFB143" s="1"/>
      <c r="UFC143" s="1"/>
      <c r="UFD143" s="1"/>
      <c r="UFE143" s="1"/>
      <c r="UFF143" s="1"/>
      <c r="UFG143" s="1"/>
      <c r="UFH143" s="1"/>
      <c r="UFI143" s="1"/>
      <c r="UFJ143" s="1"/>
      <c r="UFK143" s="1"/>
      <c r="UFL143" s="1"/>
      <c r="UFM143" s="1"/>
      <c r="UFN143" s="1"/>
      <c r="UFO143" s="1"/>
      <c r="UFP143" s="1"/>
      <c r="UFQ143" s="1"/>
      <c r="UFR143" s="1"/>
      <c r="UFS143" s="1"/>
      <c r="UFT143" s="1"/>
      <c r="UFU143" s="1"/>
      <c r="UFV143" s="1"/>
      <c r="UFW143" s="1"/>
      <c r="UFX143" s="1"/>
      <c r="UFY143" s="1"/>
      <c r="UFZ143" s="1"/>
      <c r="UGA143" s="1"/>
      <c r="UGB143" s="1"/>
      <c r="UGC143" s="1"/>
      <c r="UGD143" s="1"/>
      <c r="UGE143" s="1"/>
      <c r="UGF143" s="1"/>
      <c r="UGG143" s="1"/>
      <c r="UGH143" s="1"/>
      <c r="UGI143" s="1"/>
      <c r="UGJ143" s="1"/>
      <c r="UGK143" s="1"/>
      <c r="UGL143" s="1"/>
      <c r="UGM143" s="1"/>
      <c r="UGN143" s="1"/>
      <c r="UGO143" s="1"/>
      <c r="UGP143" s="1"/>
      <c r="UGQ143" s="1"/>
      <c r="UGR143" s="1"/>
      <c r="UGS143" s="1"/>
      <c r="UGT143" s="1"/>
      <c r="UGU143" s="1"/>
      <c r="UGV143" s="1"/>
      <c r="UGW143" s="1"/>
      <c r="UGX143" s="1"/>
      <c r="UGY143" s="1"/>
      <c r="UGZ143" s="1"/>
      <c r="UHA143" s="1"/>
      <c r="UHB143" s="1"/>
      <c r="UHC143" s="1"/>
      <c r="UHD143" s="1"/>
      <c r="UHE143" s="1"/>
      <c r="UHF143" s="1"/>
      <c r="UHG143" s="1"/>
      <c r="UHH143" s="1"/>
      <c r="UHI143" s="1"/>
      <c r="UHJ143" s="1"/>
      <c r="UHK143" s="1"/>
      <c r="UHL143" s="1"/>
      <c r="UHM143" s="1"/>
      <c r="UHN143" s="1"/>
      <c r="UHO143" s="1"/>
      <c r="UHP143" s="1"/>
      <c r="UHQ143" s="1"/>
      <c r="UHR143" s="1"/>
      <c r="UHS143" s="1"/>
      <c r="UHT143" s="1"/>
      <c r="UHU143" s="1"/>
      <c r="UHV143" s="1"/>
      <c r="UHW143" s="1"/>
      <c r="UHX143" s="1"/>
      <c r="UHY143" s="1"/>
      <c r="UHZ143" s="1"/>
      <c r="UIA143" s="1"/>
      <c r="UIB143" s="1"/>
      <c r="UIC143" s="1"/>
      <c r="UID143" s="1"/>
      <c r="UIE143" s="1"/>
      <c r="UIF143" s="1"/>
      <c r="UIG143" s="1"/>
      <c r="UIH143" s="1"/>
      <c r="UII143" s="1"/>
      <c r="UIJ143" s="1"/>
      <c r="UIK143" s="1"/>
      <c r="UIL143" s="1"/>
      <c r="UIM143" s="1"/>
      <c r="UIN143" s="1"/>
      <c r="UIO143" s="1"/>
      <c r="UIP143" s="1"/>
      <c r="UIQ143" s="1"/>
      <c r="UIR143" s="1"/>
      <c r="UIS143" s="1"/>
      <c r="UIT143" s="1"/>
      <c r="UIU143" s="1"/>
      <c r="UIV143" s="1"/>
      <c r="UIW143" s="1"/>
      <c r="UIX143" s="1"/>
      <c r="UIY143" s="1"/>
      <c r="UIZ143" s="1"/>
      <c r="UJA143" s="1"/>
      <c r="UJB143" s="1"/>
      <c r="UJC143" s="1"/>
      <c r="UJD143" s="1"/>
      <c r="UJE143" s="1"/>
      <c r="UJF143" s="1"/>
      <c r="UJG143" s="1"/>
      <c r="UJH143" s="1"/>
      <c r="UJI143" s="1"/>
      <c r="UJJ143" s="1"/>
      <c r="UJK143" s="1"/>
      <c r="UJL143" s="1"/>
      <c r="UJM143" s="1"/>
      <c r="UJN143" s="1"/>
      <c r="UJO143" s="1"/>
      <c r="UJP143" s="1"/>
      <c r="UJQ143" s="1"/>
      <c r="UJR143" s="1"/>
      <c r="UJS143" s="1"/>
      <c r="UJT143" s="1"/>
      <c r="UJU143" s="1"/>
      <c r="UJV143" s="1"/>
      <c r="UJW143" s="1"/>
      <c r="UJX143" s="1"/>
      <c r="UJY143" s="1"/>
      <c r="UJZ143" s="1"/>
      <c r="UKA143" s="1"/>
      <c r="UKB143" s="1"/>
      <c r="UKC143" s="1"/>
      <c r="UKD143" s="1"/>
      <c r="UKE143" s="1"/>
      <c r="UKF143" s="1"/>
      <c r="UKG143" s="1"/>
      <c r="UKH143" s="1"/>
      <c r="UKI143" s="1"/>
      <c r="UKJ143" s="1"/>
      <c r="UKK143" s="1"/>
      <c r="UKL143" s="1"/>
      <c r="UKM143" s="1"/>
      <c r="UKN143" s="1"/>
      <c r="UKO143" s="1"/>
      <c r="UKP143" s="1"/>
      <c r="UKQ143" s="1"/>
      <c r="UKR143" s="1"/>
      <c r="UKS143" s="1"/>
      <c r="UKT143" s="1"/>
      <c r="UKU143" s="1"/>
      <c r="UKV143" s="1"/>
      <c r="UKW143" s="1"/>
      <c r="UKX143" s="1"/>
      <c r="UKY143" s="1"/>
      <c r="UKZ143" s="1"/>
      <c r="ULA143" s="1"/>
      <c r="ULB143" s="1"/>
      <c r="ULC143" s="1"/>
      <c r="ULD143" s="1"/>
      <c r="ULE143" s="1"/>
      <c r="ULF143" s="1"/>
      <c r="ULG143" s="1"/>
      <c r="ULH143" s="1"/>
      <c r="ULI143" s="1"/>
      <c r="ULJ143" s="1"/>
      <c r="ULK143" s="1"/>
      <c r="ULL143" s="1"/>
      <c r="ULM143" s="1"/>
      <c r="ULN143" s="1"/>
      <c r="ULO143" s="1"/>
      <c r="ULP143" s="1"/>
      <c r="ULQ143" s="1"/>
      <c r="ULR143" s="1"/>
      <c r="ULS143" s="1"/>
      <c r="ULT143" s="1"/>
      <c r="ULU143" s="1"/>
      <c r="ULV143" s="1"/>
      <c r="ULW143" s="1"/>
      <c r="ULX143" s="1"/>
      <c r="ULY143" s="1"/>
      <c r="ULZ143" s="1"/>
      <c r="UMA143" s="1"/>
      <c r="UMB143" s="1"/>
      <c r="UMC143" s="1"/>
      <c r="UMD143" s="1"/>
      <c r="UME143" s="1"/>
      <c r="UMF143" s="1"/>
      <c r="UMG143" s="1"/>
      <c r="UMH143" s="1"/>
      <c r="UMI143" s="1"/>
      <c r="UMJ143" s="1"/>
      <c r="UMK143" s="1"/>
      <c r="UML143" s="1"/>
      <c r="UMM143" s="1"/>
      <c r="UMN143" s="1"/>
      <c r="UMO143" s="1"/>
      <c r="UMP143" s="1"/>
      <c r="UMQ143" s="1"/>
      <c r="UMR143" s="1"/>
      <c r="UMS143" s="1"/>
      <c r="UMT143" s="1"/>
      <c r="UMU143" s="1"/>
      <c r="UMV143" s="1"/>
      <c r="UMW143" s="1"/>
      <c r="UMX143" s="1"/>
      <c r="UMY143" s="1"/>
      <c r="UMZ143" s="1"/>
      <c r="UNA143" s="1"/>
      <c r="UNB143" s="1"/>
      <c r="UNC143" s="1"/>
      <c r="UND143" s="1"/>
      <c r="UNE143" s="1"/>
      <c r="UNF143" s="1"/>
      <c r="UNG143" s="1"/>
      <c r="UNH143" s="1"/>
      <c r="UNI143" s="1"/>
      <c r="UNJ143" s="1"/>
      <c r="UNK143" s="1"/>
      <c r="UNL143" s="1"/>
      <c r="UNM143" s="1"/>
      <c r="UNN143" s="1"/>
      <c r="UNO143" s="1"/>
      <c r="UNP143" s="1"/>
      <c r="UNQ143" s="1"/>
      <c r="UNR143" s="1"/>
      <c r="UNS143" s="1"/>
      <c r="UNT143" s="1"/>
      <c r="UNU143" s="1"/>
      <c r="UNV143" s="1"/>
      <c r="UNW143" s="1"/>
      <c r="UNX143" s="1"/>
      <c r="UNY143" s="1"/>
      <c r="UNZ143" s="1"/>
      <c r="UOA143" s="1"/>
      <c r="UOB143" s="1"/>
      <c r="UOC143" s="1"/>
      <c r="UOD143" s="1"/>
      <c r="UOE143" s="1"/>
      <c r="UOF143" s="1"/>
      <c r="UOG143" s="1"/>
      <c r="UOH143" s="1"/>
      <c r="UOI143" s="1"/>
      <c r="UOJ143" s="1"/>
      <c r="UOK143" s="1"/>
      <c r="UOL143" s="1"/>
      <c r="UOM143" s="1"/>
      <c r="UON143" s="1"/>
      <c r="UOO143" s="1"/>
      <c r="UOP143" s="1"/>
      <c r="UOQ143" s="1"/>
      <c r="UOR143" s="1"/>
      <c r="UOS143" s="1"/>
      <c r="UOT143" s="1"/>
      <c r="UOU143" s="1"/>
      <c r="UOV143" s="1"/>
      <c r="UOW143" s="1"/>
      <c r="UOX143" s="1"/>
      <c r="UOY143" s="1"/>
      <c r="UOZ143" s="1"/>
      <c r="UPA143" s="1"/>
      <c r="UPB143" s="1"/>
      <c r="UPC143" s="1"/>
      <c r="UPD143" s="1"/>
      <c r="UPE143" s="1"/>
      <c r="UPF143" s="1"/>
      <c r="UPG143" s="1"/>
      <c r="UPH143" s="1"/>
      <c r="UPI143" s="1"/>
      <c r="UPJ143" s="1"/>
      <c r="UPK143" s="1"/>
      <c r="UPL143" s="1"/>
      <c r="UPM143" s="1"/>
      <c r="UPN143" s="1"/>
      <c r="UPO143" s="1"/>
      <c r="UPP143" s="1"/>
      <c r="UPQ143" s="1"/>
      <c r="UPR143" s="1"/>
      <c r="UPS143" s="1"/>
      <c r="UPT143" s="1"/>
      <c r="UPU143" s="1"/>
      <c r="UPV143" s="1"/>
      <c r="UPW143" s="1"/>
      <c r="UPX143" s="1"/>
      <c r="UPY143" s="1"/>
      <c r="UPZ143" s="1"/>
      <c r="UQA143" s="1"/>
      <c r="UQB143" s="1"/>
      <c r="UQC143" s="1"/>
      <c r="UQD143" s="1"/>
      <c r="UQE143" s="1"/>
      <c r="UQF143" s="1"/>
      <c r="UQG143" s="1"/>
      <c r="UQH143" s="1"/>
      <c r="UQI143" s="1"/>
      <c r="UQJ143" s="1"/>
      <c r="UQK143" s="1"/>
      <c r="UQL143" s="1"/>
      <c r="UQM143" s="1"/>
      <c r="UQN143" s="1"/>
      <c r="UQO143" s="1"/>
      <c r="UQP143" s="1"/>
      <c r="UQQ143" s="1"/>
      <c r="UQR143" s="1"/>
      <c r="UQS143" s="1"/>
      <c r="UQT143" s="1"/>
      <c r="UQU143" s="1"/>
      <c r="UQV143" s="1"/>
      <c r="UQW143" s="1"/>
      <c r="UQX143" s="1"/>
      <c r="UQY143" s="1"/>
      <c r="UQZ143" s="1"/>
      <c r="URA143" s="1"/>
      <c r="URB143" s="1"/>
      <c r="URC143" s="1"/>
      <c r="URD143" s="1"/>
      <c r="URE143" s="1"/>
      <c r="URF143" s="1"/>
      <c r="URG143" s="1"/>
      <c r="URH143" s="1"/>
      <c r="URI143" s="1"/>
      <c r="URJ143" s="1"/>
      <c r="URK143" s="1"/>
      <c r="URL143" s="1"/>
      <c r="URM143" s="1"/>
      <c r="URN143" s="1"/>
      <c r="URO143" s="1"/>
      <c r="URP143" s="1"/>
      <c r="URQ143" s="1"/>
      <c r="URR143" s="1"/>
      <c r="URS143" s="1"/>
      <c r="URT143" s="1"/>
      <c r="URU143" s="1"/>
      <c r="URV143" s="1"/>
      <c r="URW143" s="1"/>
      <c r="URX143" s="1"/>
      <c r="URY143" s="1"/>
      <c r="URZ143" s="1"/>
      <c r="USA143" s="1"/>
      <c r="USB143" s="1"/>
      <c r="USC143" s="1"/>
      <c r="USD143" s="1"/>
      <c r="USE143" s="1"/>
      <c r="USF143" s="1"/>
      <c r="USG143" s="1"/>
      <c r="USH143" s="1"/>
      <c r="USI143" s="1"/>
      <c r="USJ143" s="1"/>
      <c r="USK143" s="1"/>
      <c r="USL143" s="1"/>
      <c r="USM143" s="1"/>
      <c r="USN143" s="1"/>
      <c r="USO143" s="1"/>
      <c r="USP143" s="1"/>
      <c r="USQ143" s="1"/>
      <c r="USR143" s="1"/>
      <c r="USS143" s="1"/>
      <c r="UST143" s="1"/>
      <c r="USU143" s="1"/>
      <c r="USV143" s="1"/>
      <c r="USW143" s="1"/>
      <c r="USX143" s="1"/>
      <c r="USY143" s="1"/>
      <c r="USZ143" s="1"/>
      <c r="UTA143" s="1"/>
      <c r="UTB143" s="1"/>
      <c r="UTC143" s="1"/>
      <c r="UTD143" s="1"/>
      <c r="UTE143" s="1"/>
      <c r="UTF143" s="1"/>
      <c r="UTG143" s="1"/>
      <c r="UTH143" s="1"/>
      <c r="UTI143" s="1"/>
      <c r="UTJ143" s="1"/>
      <c r="UTK143" s="1"/>
      <c r="UTL143" s="1"/>
      <c r="UTM143" s="1"/>
      <c r="UTN143" s="1"/>
      <c r="UTO143" s="1"/>
      <c r="UTP143" s="1"/>
      <c r="UTQ143" s="1"/>
      <c r="UTR143" s="1"/>
      <c r="UTS143" s="1"/>
      <c r="UTT143" s="1"/>
      <c r="UTU143" s="1"/>
      <c r="UTV143" s="1"/>
      <c r="UTW143" s="1"/>
      <c r="UTX143" s="1"/>
      <c r="UTY143" s="1"/>
      <c r="UTZ143" s="1"/>
      <c r="UUA143" s="1"/>
      <c r="UUB143" s="1"/>
      <c r="UUC143" s="1"/>
      <c r="UUD143" s="1"/>
      <c r="UUE143" s="1"/>
      <c r="UUF143" s="1"/>
      <c r="UUG143" s="1"/>
      <c r="UUH143" s="1"/>
      <c r="UUI143" s="1"/>
      <c r="UUJ143" s="1"/>
      <c r="UUK143" s="1"/>
      <c r="UUL143" s="1"/>
      <c r="UUM143" s="1"/>
      <c r="UUN143" s="1"/>
      <c r="UUO143" s="1"/>
      <c r="UUP143" s="1"/>
      <c r="UUQ143" s="1"/>
      <c r="UUR143" s="1"/>
      <c r="UUS143" s="1"/>
      <c r="UUT143" s="1"/>
      <c r="UUU143" s="1"/>
      <c r="UUV143" s="1"/>
      <c r="UUW143" s="1"/>
      <c r="UUX143" s="1"/>
      <c r="UUY143" s="1"/>
      <c r="UUZ143" s="1"/>
      <c r="UVA143" s="1"/>
      <c r="UVB143" s="1"/>
      <c r="UVC143" s="1"/>
      <c r="UVD143" s="1"/>
      <c r="UVE143" s="1"/>
      <c r="UVF143" s="1"/>
      <c r="UVG143" s="1"/>
      <c r="UVH143" s="1"/>
      <c r="UVI143" s="1"/>
      <c r="UVJ143" s="1"/>
      <c r="UVK143" s="1"/>
      <c r="UVL143" s="1"/>
      <c r="UVM143" s="1"/>
      <c r="UVN143" s="1"/>
      <c r="UVO143" s="1"/>
      <c r="UVP143" s="1"/>
      <c r="UVQ143" s="1"/>
      <c r="UVR143" s="1"/>
      <c r="UVS143" s="1"/>
      <c r="UVT143" s="1"/>
      <c r="UVU143" s="1"/>
      <c r="UVV143" s="1"/>
      <c r="UVW143" s="1"/>
      <c r="UVX143" s="1"/>
      <c r="UVY143" s="1"/>
      <c r="UVZ143" s="1"/>
      <c r="UWA143" s="1"/>
      <c r="UWB143" s="1"/>
      <c r="UWC143" s="1"/>
      <c r="UWD143" s="1"/>
      <c r="UWE143" s="1"/>
      <c r="UWF143" s="1"/>
      <c r="UWG143" s="1"/>
      <c r="UWH143" s="1"/>
      <c r="UWI143" s="1"/>
      <c r="UWJ143" s="1"/>
      <c r="UWK143" s="1"/>
      <c r="UWL143" s="1"/>
      <c r="UWM143" s="1"/>
      <c r="UWN143" s="1"/>
      <c r="UWO143" s="1"/>
      <c r="UWP143" s="1"/>
      <c r="UWQ143" s="1"/>
      <c r="UWR143" s="1"/>
      <c r="UWS143" s="1"/>
      <c r="UWT143" s="1"/>
      <c r="UWU143" s="1"/>
      <c r="UWV143" s="1"/>
      <c r="UWW143" s="1"/>
      <c r="UWX143" s="1"/>
      <c r="UWY143" s="1"/>
      <c r="UWZ143" s="1"/>
      <c r="UXA143" s="1"/>
      <c r="UXB143" s="1"/>
      <c r="UXC143" s="1"/>
      <c r="UXD143" s="1"/>
      <c r="UXE143" s="1"/>
      <c r="UXF143" s="1"/>
      <c r="UXG143" s="1"/>
      <c r="UXH143" s="1"/>
      <c r="UXI143" s="1"/>
      <c r="UXJ143" s="1"/>
      <c r="UXK143" s="1"/>
      <c r="UXL143" s="1"/>
      <c r="UXM143" s="1"/>
      <c r="UXN143" s="1"/>
      <c r="UXO143" s="1"/>
      <c r="UXP143" s="1"/>
      <c r="UXQ143" s="1"/>
      <c r="UXR143" s="1"/>
      <c r="UXS143" s="1"/>
      <c r="UXT143" s="1"/>
      <c r="UXU143" s="1"/>
      <c r="UXV143" s="1"/>
      <c r="UXW143" s="1"/>
      <c r="UXX143" s="1"/>
      <c r="UXY143" s="1"/>
      <c r="UXZ143" s="1"/>
      <c r="UYA143" s="1"/>
      <c r="UYB143" s="1"/>
      <c r="UYC143" s="1"/>
      <c r="UYD143" s="1"/>
      <c r="UYE143" s="1"/>
      <c r="UYF143" s="1"/>
      <c r="UYG143" s="1"/>
      <c r="UYH143" s="1"/>
      <c r="UYI143" s="1"/>
      <c r="UYJ143" s="1"/>
      <c r="UYK143" s="1"/>
      <c r="UYL143" s="1"/>
      <c r="UYM143" s="1"/>
      <c r="UYN143" s="1"/>
      <c r="UYO143" s="1"/>
      <c r="UYP143" s="1"/>
      <c r="UYQ143" s="1"/>
      <c r="UYR143" s="1"/>
      <c r="UYS143" s="1"/>
      <c r="UYT143" s="1"/>
      <c r="UYU143" s="1"/>
      <c r="UYV143" s="1"/>
      <c r="UYW143" s="1"/>
      <c r="UYX143" s="1"/>
      <c r="UYY143" s="1"/>
      <c r="UYZ143" s="1"/>
      <c r="UZA143" s="1"/>
      <c r="UZB143" s="1"/>
      <c r="UZC143" s="1"/>
      <c r="UZD143" s="1"/>
      <c r="UZE143" s="1"/>
      <c r="UZF143" s="1"/>
      <c r="UZG143" s="1"/>
      <c r="UZH143" s="1"/>
      <c r="UZI143" s="1"/>
      <c r="UZJ143" s="1"/>
      <c r="UZK143" s="1"/>
      <c r="UZL143" s="1"/>
      <c r="UZM143" s="1"/>
      <c r="UZN143" s="1"/>
      <c r="UZO143" s="1"/>
      <c r="UZP143" s="1"/>
      <c r="UZQ143" s="1"/>
      <c r="UZR143" s="1"/>
      <c r="UZS143" s="1"/>
      <c r="UZT143" s="1"/>
      <c r="UZU143" s="1"/>
      <c r="UZV143" s="1"/>
      <c r="UZW143" s="1"/>
      <c r="UZX143" s="1"/>
      <c r="UZY143" s="1"/>
      <c r="UZZ143" s="1"/>
      <c r="VAA143" s="1"/>
      <c r="VAB143" s="1"/>
      <c r="VAC143" s="1"/>
      <c r="VAD143" s="1"/>
      <c r="VAE143" s="1"/>
      <c r="VAF143" s="1"/>
      <c r="VAG143" s="1"/>
      <c r="VAH143" s="1"/>
      <c r="VAI143" s="1"/>
      <c r="VAJ143" s="1"/>
      <c r="VAK143" s="1"/>
      <c r="VAL143" s="1"/>
      <c r="VAM143" s="1"/>
      <c r="VAN143" s="1"/>
      <c r="VAO143" s="1"/>
      <c r="VAP143" s="1"/>
      <c r="VAQ143" s="1"/>
      <c r="VAR143" s="1"/>
      <c r="VAS143" s="1"/>
      <c r="VAT143" s="1"/>
      <c r="VAU143" s="1"/>
      <c r="VAV143" s="1"/>
      <c r="VAW143" s="1"/>
      <c r="VAX143" s="1"/>
      <c r="VAY143" s="1"/>
      <c r="VAZ143" s="1"/>
      <c r="VBA143" s="1"/>
      <c r="VBB143" s="1"/>
      <c r="VBC143" s="1"/>
      <c r="VBD143" s="1"/>
      <c r="VBE143" s="1"/>
      <c r="VBF143" s="1"/>
      <c r="VBG143" s="1"/>
      <c r="VBH143" s="1"/>
      <c r="VBI143" s="1"/>
      <c r="VBJ143" s="1"/>
      <c r="VBK143" s="1"/>
      <c r="VBL143" s="1"/>
      <c r="VBM143" s="1"/>
      <c r="VBN143" s="1"/>
      <c r="VBO143" s="1"/>
      <c r="VBP143" s="1"/>
      <c r="VBQ143" s="1"/>
      <c r="VBR143" s="1"/>
      <c r="VBS143" s="1"/>
      <c r="VBT143" s="1"/>
      <c r="VBU143" s="1"/>
      <c r="VBV143" s="1"/>
      <c r="VBW143" s="1"/>
      <c r="VBX143" s="1"/>
      <c r="VBY143" s="1"/>
      <c r="VBZ143" s="1"/>
      <c r="VCA143" s="1"/>
      <c r="VCB143" s="1"/>
      <c r="VCC143" s="1"/>
      <c r="VCD143" s="1"/>
      <c r="VCE143" s="1"/>
      <c r="VCF143" s="1"/>
      <c r="VCG143" s="1"/>
      <c r="VCH143" s="1"/>
      <c r="VCI143" s="1"/>
      <c r="VCJ143" s="1"/>
      <c r="VCK143" s="1"/>
      <c r="VCL143" s="1"/>
      <c r="VCM143" s="1"/>
      <c r="VCN143" s="1"/>
      <c r="VCO143" s="1"/>
      <c r="VCP143" s="1"/>
      <c r="VCQ143" s="1"/>
      <c r="VCR143" s="1"/>
      <c r="VCS143" s="1"/>
      <c r="VCT143" s="1"/>
      <c r="VCU143" s="1"/>
      <c r="VCV143" s="1"/>
      <c r="VCW143" s="1"/>
      <c r="VCX143" s="1"/>
      <c r="VCY143" s="1"/>
      <c r="VCZ143" s="1"/>
      <c r="VDA143" s="1"/>
      <c r="VDB143" s="1"/>
      <c r="VDC143" s="1"/>
      <c r="VDD143" s="1"/>
      <c r="VDE143" s="1"/>
      <c r="VDF143" s="1"/>
      <c r="VDG143" s="1"/>
      <c r="VDH143" s="1"/>
      <c r="VDI143" s="1"/>
      <c r="VDJ143" s="1"/>
      <c r="VDK143" s="1"/>
      <c r="VDL143" s="1"/>
      <c r="VDM143" s="1"/>
      <c r="VDN143" s="1"/>
      <c r="VDO143" s="1"/>
      <c r="VDP143" s="1"/>
      <c r="VDQ143" s="1"/>
      <c r="VDR143" s="1"/>
      <c r="VDS143" s="1"/>
      <c r="VDT143" s="1"/>
      <c r="VDU143" s="1"/>
      <c r="VDV143" s="1"/>
      <c r="VDW143" s="1"/>
      <c r="VDX143" s="1"/>
      <c r="VDY143" s="1"/>
      <c r="VDZ143" s="1"/>
      <c r="VEA143" s="1"/>
      <c r="VEB143" s="1"/>
      <c r="VEC143" s="1"/>
      <c r="VED143" s="1"/>
      <c r="VEE143" s="1"/>
      <c r="VEF143" s="1"/>
      <c r="VEG143" s="1"/>
      <c r="VEH143" s="1"/>
      <c r="VEI143" s="1"/>
      <c r="VEJ143" s="1"/>
      <c r="VEK143" s="1"/>
      <c r="VEL143" s="1"/>
      <c r="VEM143" s="1"/>
      <c r="VEN143" s="1"/>
      <c r="VEO143" s="1"/>
      <c r="VEP143" s="1"/>
      <c r="VEQ143" s="1"/>
      <c r="VER143" s="1"/>
      <c r="VES143" s="1"/>
      <c r="VET143" s="1"/>
      <c r="VEU143" s="1"/>
      <c r="VEV143" s="1"/>
      <c r="VEW143" s="1"/>
      <c r="VEX143" s="1"/>
      <c r="VEY143" s="1"/>
      <c r="VEZ143" s="1"/>
      <c r="VFA143" s="1"/>
      <c r="VFB143" s="1"/>
      <c r="VFC143" s="1"/>
      <c r="VFD143" s="1"/>
      <c r="VFE143" s="1"/>
      <c r="VFF143" s="1"/>
      <c r="VFG143" s="1"/>
      <c r="VFH143" s="1"/>
      <c r="VFI143" s="1"/>
      <c r="VFJ143" s="1"/>
      <c r="VFK143" s="1"/>
      <c r="VFL143" s="1"/>
      <c r="VFM143" s="1"/>
      <c r="VFN143" s="1"/>
      <c r="VFO143" s="1"/>
      <c r="VFP143" s="1"/>
      <c r="VFQ143" s="1"/>
      <c r="VFR143" s="1"/>
      <c r="VFS143" s="1"/>
      <c r="VFT143" s="1"/>
      <c r="VFU143" s="1"/>
      <c r="VFV143" s="1"/>
      <c r="VFW143" s="1"/>
      <c r="VFX143" s="1"/>
      <c r="VFY143" s="1"/>
      <c r="VFZ143" s="1"/>
      <c r="VGA143" s="1"/>
      <c r="VGB143" s="1"/>
      <c r="VGC143" s="1"/>
      <c r="VGD143" s="1"/>
      <c r="VGE143" s="1"/>
      <c r="VGF143" s="1"/>
      <c r="VGG143" s="1"/>
      <c r="VGH143" s="1"/>
      <c r="VGI143" s="1"/>
      <c r="VGJ143" s="1"/>
      <c r="VGK143" s="1"/>
      <c r="VGL143" s="1"/>
      <c r="VGM143" s="1"/>
      <c r="VGN143" s="1"/>
      <c r="VGO143" s="1"/>
      <c r="VGP143" s="1"/>
      <c r="VGQ143" s="1"/>
      <c r="VGR143" s="1"/>
      <c r="VGS143" s="1"/>
      <c r="VGT143" s="1"/>
      <c r="VGU143" s="1"/>
      <c r="VGV143" s="1"/>
      <c r="VGW143" s="1"/>
      <c r="VGX143" s="1"/>
      <c r="VGY143" s="1"/>
      <c r="VGZ143" s="1"/>
      <c r="VHA143" s="1"/>
      <c r="VHB143" s="1"/>
      <c r="VHC143" s="1"/>
      <c r="VHD143" s="1"/>
      <c r="VHE143" s="1"/>
      <c r="VHF143" s="1"/>
      <c r="VHG143" s="1"/>
      <c r="VHH143" s="1"/>
      <c r="VHI143" s="1"/>
      <c r="VHJ143" s="1"/>
      <c r="VHK143" s="1"/>
      <c r="VHL143" s="1"/>
      <c r="VHM143" s="1"/>
      <c r="VHN143" s="1"/>
      <c r="VHO143" s="1"/>
      <c r="VHP143" s="1"/>
      <c r="VHQ143" s="1"/>
      <c r="VHR143" s="1"/>
      <c r="VHS143" s="1"/>
      <c r="VHT143" s="1"/>
      <c r="VHU143" s="1"/>
      <c r="VHV143" s="1"/>
      <c r="VHW143" s="1"/>
      <c r="VHX143" s="1"/>
      <c r="VHY143" s="1"/>
      <c r="VHZ143" s="1"/>
      <c r="VIA143" s="1"/>
      <c r="VIB143" s="1"/>
      <c r="VIC143" s="1"/>
      <c r="VID143" s="1"/>
      <c r="VIE143" s="1"/>
      <c r="VIF143" s="1"/>
      <c r="VIG143" s="1"/>
      <c r="VIH143" s="1"/>
      <c r="VII143" s="1"/>
      <c r="VIJ143" s="1"/>
      <c r="VIK143" s="1"/>
      <c r="VIL143" s="1"/>
      <c r="VIM143" s="1"/>
      <c r="VIN143" s="1"/>
      <c r="VIO143" s="1"/>
      <c r="VIP143" s="1"/>
      <c r="VIQ143" s="1"/>
      <c r="VIR143" s="1"/>
      <c r="VIS143" s="1"/>
      <c r="VIT143" s="1"/>
      <c r="VIU143" s="1"/>
      <c r="VIV143" s="1"/>
      <c r="VIW143" s="1"/>
      <c r="VIX143" s="1"/>
      <c r="VIY143" s="1"/>
      <c r="VIZ143" s="1"/>
      <c r="VJA143" s="1"/>
      <c r="VJB143" s="1"/>
      <c r="VJC143" s="1"/>
      <c r="VJD143" s="1"/>
      <c r="VJE143" s="1"/>
      <c r="VJF143" s="1"/>
      <c r="VJG143" s="1"/>
      <c r="VJH143" s="1"/>
      <c r="VJI143" s="1"/>
      <c r="VJJ143" s="1"/>
      <c r="VJK143" s="1"/>
      <c r="VJL143" s="1"/>
      <c r="VJM143" s="1"/>
      <c r="VJN143" s="1"/>
      <c r="VJO143" s="1"/>
      <c r="VJP143" s="1"/>
      <c r="VJQ143" s="1"/>
      <c r="VJR143" s="1"/>
      <c r="VJS143" s="1"/>
      <c r="VJT143" s="1"/>
      <c r="VJU143" s="1"/>
      <c r="VJV143" s="1"/>
      <c r="VJW143" s="1"/>
      <c r="VJX143" s="1"/>
      <c r="VJY143" s="1"/>
      <c r="VJZ143" s="1"/>
      <c r="VKA143" s="1"/>
      <c r="VKB143" s="1"/>
      <c r="VKC143" s="1"/>
      <c r="VKD143" s="1"/>
      <c r="VKE143" s="1"/>
      <c r="VKF143" s="1"/>
      <c r="VKG143" s="1"/>
      <c r="VKH143" s="1"/>
      <c r="VKI143" s="1"/>
      <c r="VKJ143" s="1"/>
      <c r="VKK143" s="1"/>
      <c r="VKL143" s="1"/>
      <c r="VKM143" s="1"/>
      <c r="VKN143" s="1"/>
      <c r="VKO143" s="1"/>
      <c r="VKP143" s="1"/>
      <c r="VKQ143" s="1"/>
      <c r="VKR143" s="1"/>
      <c r="VKS143" s="1"/>
      <c r="VKT143" s="1"/>
      <c r="VKU143" s="1"/>
      <c r="VKV143" s="1"/>
      <c r="VKW143" s="1"/>
      <c r="VKX143" s="1"/>
      <c r="VKY143" s="1"/>
      <c r="VKZ143" s="1"/>
      <c r="VLA143" s="1"/>
      <c r="VLB143" s="1"/>
      <c r="VLC143" s="1"/>
      <c r="VLD143" s="1"/>
      <c r="VLE143" s="1"/>
      <c r="VLF143" s="1"/>
      <c r="VLG143" s="1"/>
      <c r="VLH143" s="1"/>
      <c r="VLI143" s="1"/>
      <c r="VLJ143" s="1"/>
      <c r="VLK143" s="1"/>
      <c r="VLL143" s="1"/>
      <c r="VLM143" s="1"/>
      <c r="VLN143" s="1"/>
      <c r="VLO143" s="1"/>
      <c r="VLP143" s="1"/>
      <c r="VLQ143" s="1"/>
      <c r="VLR143" s="1"/>
      <c r="VLS143" s="1"/>
      <c r="VLT143" s="1"/>
      <c r="VLU143" s="1"/>
      <c r="VLV143" s="1"/>
      <c r="VLW143" s="1"/>
      <c r="VLX143" s="1"/>
      <c r="VLY143" s="1"/>
      <c r="VLZ143" s="1"/>
      <c r="VMA143" s="1"/>
      <c r="VMB143" s="1"/>
      <c r="VMC143" s="1"/>
      <c r="VMD143" s="1"/>
      <c r="VME143" s="1"/>
      <c r="VMF143" s="1"/>
      <c r="VMG143" s="1"/>
      <c r="VMH143" s="1"/>
      <c r="VMI143" s="1"/>
      <c r="VMJ143" s="1"/>
      <c r="VMK143" s="1"/>
      <c r="VML143" s="1"/>
      <c r="VMM143" s="1"/>
      <c r="VMN143" s="1"/>
      <c r="VMO143" s="1"/>
      <c r="VMP143" s="1"/>
      <c r="VMQ143" s="1"/>
      <c r="VMR143" s="1"/>
      <c r="VMS143" s="1"/>
      <c r="VMT143" s="1"/>
      <c r="VMU143" s="1"/>
      <c r="VMV143" s="1"/>
      <c r="VMW143" s="1"/>
      <c r="VMX143" s="1"/>
      <c r="VMY143" s="1"/>
      <c r="VMZ143" s="1"/>
      <c r="VNA143" s="1"/>
      <c r="VNB143" s="1"/>
      <c r="VNC143" s="1"/>
      <c r="VND143" s="1"/>
      <c r="VNE143" s="1"/>
      <c r="VNF143" s="1"/>
      <c r="VNG143" s="1"/>
      <c r="VNH143" s="1"/>
      <c r="VNI143" s="1"/>
      <c r="VNJ143" s="1"/>
      <c r="VNK143" s="1"/>
      <c r="VNL143" s="1"/>
      <c r="VNM143" s="1"/>
      <c r="VNN143" s="1"/>
      <c r="VNO143" s="1"/>
      <c r="VNP143" s="1"/>
      <c r="VNQ143" s="1"/>
      <c r="VNR143" s="1"/>
      <c r="VNS143" s="1"/>
      <c r="VNT143" s="1"/>
      <c r="VNU143" s="1"/>
      <c r="VNV143" s="1"/>
      <c r="VNW143" s="1"/>
      <c r="VNX143" s="1"/>
      <c r="VNY143" s="1"/>
      <c r="VNZ143" s="1"/>
      <c r="VOA143" s="1"/>
      <c r="VOB143" s="1"/>
      <c r="VOC143" s="1"/>
      <c r="VOD143" s="1"/>
      <c r="VOE143" s="1"/>
      <c r="VOF143" s="1"/>
      <c r="VOG143" s="1"/>
      <c r="VOH143" s="1"/>
      <c r="VOI143" s="1"/>
      <c r="VOJ143" s="1"/>
      <c r="VOK143" s="1"/>
      <c r="VOL143" s="1"/>
      <c r="VOM143" s="1"/>
      <c r="VON143" s="1"/>
      <c r="VOO143" s="1"/>
      <c r="VOP143" s="1"/>
      <c r="VOQ143" s="1"/>
      <c r="VOR143" s="1"/>
      <c r="VOS143" s="1"/>
      <c r="VOT143" s="1"/>
      <c r="VOU143" s="1"/>
      <c r="VOV143" s="1"/>
      <c r="VOW143" s="1"/>
      <c r="VOX143" s="1"/>
      <c r="VOY143" s="1"/>
      <c r="VOZ143" s="1"/>
      <c r="VPA143" s="1"/>
      <c r="VPB143" s="1"/>
      <c r="VPC143" s="1"/>
      <c r="VPD143" s="1"/>
      <c r="VPE143" s="1"/>
      <c r="VPF143" s="1"/>
      <c r="VPG143" s="1"/>
      <c r="VPH143" s="1"/>
      <c r="VPI143" s="1"/>
      <c r="VPJ143" s="1"/>
      <c r="VPK143" s="1"/>
      <c r="VPL143" s="1"/>
      <c r="VPM143" s="1"/>
      <c r="VPN143" s="1"/>
      <c r="VPO143" s="1"/>
      <c r="VPP143" s="1"/>
      <c r="VPQ143" s="1"/>
      <c r="VPR143" s="1"/>
      <c r="VPS143" s="1"/>
      <c r="VPT143" s="1"/>
      <c r="VPU143" s="1"/>
      <c r="VPV143" s="1"/>
      <c r="VPW143" s="1"/>
      <c r="VPX143" s="1"/>
      <c r="VPY143" s="1"/>
      <c r="VPZ143" s="1"/>
      <c r="VQA143" s="1"/>
      <c r="VQB143" s="1"/>
      <c r="VQC143" s="1"/>
      <c r="VQD143" s="1"/>
      <c r="VQE143" s="1"/>
      <c r="VQF143" s="1"/>
      <c r="VQG143" s="1"/>
      <c r="VQH143" s="1"/>
      <c r="VQI143" s="1"/>
      <c r="VQJ143" s="1"/>
      <c r="VQK143" s="1"/>
      <c r="VQL143" s="1"/>
      <c r="VQM143" s="1"/>
      <c r="VQN143" s="1"/>
      <c r="VQO143" s="1"/>
      <c r="VQP143" s="1"/>
      <c r="VQQ143" s="1"/>
      <c r="VQR143" s="1"/>
      <c r="VQS143" s="1"/>
      <c r="VQT143" s="1"/>
      <c r="VQU143" s="1"/>
      <c r="VQV143" s="1"/>
      <c r="VQW143" s="1"/>
      <c r="VQX143" s="1"/>
      <c r="VQY143" s="1"/>
      <c r="VQZ143" s="1"/>
      <c r="VRA143" s="1"/>
      <c r="VRB143" s="1"/>
      <c r="VRC143" s="1"/>
      <c r="VRD143" s="1"/>
      <c r="VRE143" s="1"/>
      <c r="VRF143" s="1"/>
      <c r="VRG143" s="1"/>
      <c r="VRH143" s="1"/>
      <c r="VRI143" s="1"/>
      <c r="VRJ143" s="1"/>
      <c r="VRK143" s="1"/>
      <c r="VRL143" s="1"/>
      <c r="VRM143" s="1"/>
      <c r="VRN143" s="1"/>
      <c r="VRO143" s="1"/>
      <c r="VRP143" s="1"/>
      <c r="VRQ143" s="1"/>
      <c r="VRR143" s="1"/>
      <c r="VRS143" s="1"/>
      <c r="VRT143" s="1"/>
      <c r="VRU143" s="1"/>
      <c r="VRV143" s="1"/>
      <c r="VRW143" s="1"/>
      <c r="VRX143" s="1"/>
      <c r="VRY143" s="1"/>
      <c r="VRZ143" s="1"/>
      <c r="VSA143" s="1"/>
      <c r="VSB143" s="1"/>
      <c r="VSC143" s="1"/>
      <c r="VSD143" s="1"/>
      <c r="VSE143" s="1"/>
      <c r="VSF143" s="1"/>
      <c r="VSG143" s="1"/>
      <c r="VSH143" s="1"/>
      <c r="VSI143" s="1"/>
      <c r="VSJ143" s="1"/>
      <c r="VSK143" s="1"/>
      <c r="VSL143" s="1"/>
      <c r="VSM143" s="1"/>
      <c r="VSN143" s="1"/>
      <c r="VSO143" s="1"/>
      <c r="VSP143" s="1"/>
      <c r="VSQ143" s="1"/>
      <c r="VSR143" s="1"/>
      <c r="VSS143" s="1"/>
      <c r="VST143" s="1"/>
      <c r="VSU143" s="1"/>
      <c r="VSV143" s="1"/>
      <c r="VSW143" s="1"/>
      <c r="VSX143" s="1"/>
      <c r="VSY143" s="1"/>
      <c r="VSZ143" s="1"/>
      <c r="VTA143" s="1"/>
      <c r="VTB143" s="1"/>
      <c r="VTC143" s="1"/>
      <c r="VTD143" s="1"/>
      <c r="VTE143" s="1"/>
      <c r="VTF143" s="1"/>
      <c r="VTG143" s="1"/>
      <c r="VTH143" s="1"/>
      <c r="VTI143" s="1"/>
      <c r="VTJ143" s="1"/>
      <c r="VTK143" s="1"/>
      <c r="VTL143" s="1"/>
      <c r="VTM143" s="1"/>
      <c r="VTN143" s="1"/>
      <c r="VTO143" s="1"/>
      <c r="VTP143" s="1"/>
      <c r="VTQ143" s="1"/>
      <c r="VTR143" s="1"/>
      <c r="VTS143" s="1"/>
      <c r="VTT143" s="1"/>
      <c r="VTU143" s="1"/>
      <c r="VTV143" s="1"/>
      <c r="VTW143" s="1"/>
      <c r="VTX143" s="1"/>
      <c r="VTY143" s="1"/>
      <c r="VTZ143" s="1"/>
      <c r="VUA143" s="1"/>
      <c r="VUB143" s="1"/>
      <c r="VUC143" s="1"/>
      <c r="VUD143" s="1"/>
      <c r="VUE143" s="1"/>
      <c r="VUF143" s="1"/>
      <c r="VUG143" s="1"/>
      <c r="VUH143" s="1"/>
      <c r="VUI143" s="1"/>
      <c r="VUJ143" s="1"/>
      <c r="VUK143" s="1"/>
      <c r="VUL143" s="1"/>
      <c r="VUM143" s="1"/>
      <c r="VUN143" s="1"/>
      <c r="VUO143" s="1"/>
      <c r="VUP143" s="1"/>
      <c r="VUQ143" s="1"/>
      <c r="VUR143" s="1"/>
      <c r="VUS143" s="1"/>
      <c r="VUT143" s="1"/>
      <c r="VUU143" s="1"/>
      <c r="VUV143" s="1"/>
      <c r="VUW143" s="1"/>
      <c r="VUX143" s="1"/>
      <c r="VUY143" s="1"/>
      <c r="VUZ143" s="1"/>
      <c r="VVA143" s="1"/>
      <c r="VVB143" s="1"/>
      <c r="VVC143" s="1"/>
      <c r="VVD143" s="1"/>
      <c r="VVE143" s="1"/>
      <c r="VVF143" s="1"/>
      <c r="VVG143" s="1"/>
      <c r="VVH143" s="1"/>
      <c r="VVI143" s="1"/>
      <c r="VVJ143" s="1"/>
      <c r="VVK143" s="1"/>
      <c r="VVL143" s="1"/>
      <c r="VVM143" s="1"/>
      <c r="VVN143" s="1"/>
      <c r="VVO143" s="1"/>
      <c r="VVP143" s="1"/>
      <c r="VVQ143" s="1"/>
      <c r="VVR143" s="1"/>
      <c r="VVS143" s="1"/>
      <c r="VVT143" s="1"/>
      <c r="VVU143" s="1"/>
      <c r="VVV143" s="1"/>
      <c r="VVW143" s="1"/>
      <c r="VVX143" s="1"/>
      <c r="VVY143" s="1"/>
      <c r="VVZ143" s="1"/>
      <c r="VWA143" s="1"/>
      <c r="VWB143" s="1"/>
      <c r="VWC143" s="1"/>
      <c r="VWD143" s="1"/>
      <c r="VWE143" s="1"/>
      <c r="VWF143" s="1"/>
      <c r="VWG143" s="1"/>
      <c r="VWH143" s="1"/>
      <c r="VWI143" s="1"/>
      <c r="VWJ143" s="1"/>
      <c r="VWK143" s="1"/>
      <c r="VWL143" s="1"/>
      <c r="VWM143" s="1"/>
      <c r="VWN143" s="1"/>
      <c r="VWO143" s="1"/>
      <c r="VWP143" s="1"/>
      <c r="VWQ143" s="1"/>
      <c r="VWR143" s="1"/>
      <c r="VWS143" s="1"/>
      <c r="VWT143" s="1"/>
      <c r="VWU143" s="1"/>
      <c r="VWV143" s="1"/>
      <c r="VWW143" s="1"/>
      <c r="VWX143" s="1"/>
      <c r="VWY143" s="1"/>
      <c r="VWZ143" s="1"/>
      <c r="VXA143" s="1"/>
      <c r="VXB143" s="1"/>
      <c r="VXC143" s="1"/>
      <c r="VXD143" s="1"/>
      <c r="VXE143" s="1"/>
      <c r="VXF143" s="1"/>
      <c r="VXG143" s="1"/>
      <c r="VXH143" s="1"/>
      <c r="VXI143" s="1"/>
      <c r="VXJ143" s="1"/>
      <c r="VXK143" s="1"/>
      <c r="VXL143" s="1"/>
      <c r="VXM143" s="1"/>
      <c r="VXN143" s="1"/>
      <c r="VXO143" s="1"/>
      <c r="VXP143" s="1"/>
      <c r="VXQ143" s="1"/>
      <c r="VXR143" s="1"/>
      <c r="VXS143" s="1"/>
      <c r="VXT143" s="1"/>
      <c r="VXU143" s="1"/>
      <c r="VXV143" s="1"/>
      <c r="VXW143" s="1"/>
      <c r="VXX143" s="1"/>
      <c r="VXY143" s="1"/>
      <c r="VXZ143" s="1"/>
      <c r="VYA143" s="1"/>
      <c r="VYB143" s="1"/>
      <c r="VYC143" s="1"/>
      <c r="VYD143" s="1"/>
      <c r="VYE143" s="1"/>
      <c r="VYF143" s="1"/>
      <c r="VYG143" s="1"/>
      <c r="VYH143" s="1"/>
      <c r="VYI143" s="1"/>
      <c r="VYJ143" s="1"/>
      <c r="VYK143" s="1"/>
      <c r="VYL143" s="1"/>
      <c r="VYM143" s="1"/>
      <c r="VYN143" s="1"/>
      <c r="VYO143" s="1"/>
      <c r="VYP143" s="1"/>
      <c r="VYQ143" s="1"/>
      <c r="VYR143" s="1"/>
      <c r="VYS143" s="1"/>
      <c r="VYT143" s="1"/>
      <c r="VYU143" s="1"/>
      <c r="VYV143" s="1"/>
      <c r="VYW143" s="1"/>
      <c r="VYX143" s="1"/>
      <c r="VYY143" s="1"/>
      <c r="VYZ143" s="1"/>
      <c r="VZA143" s="1"/>
      <c r="VZB143" s="1"/>
      <c r="VZC143" s="1"/>
      <c r="VZD143" s="1"/>
      <c r="VZE143" s="1"/>
      <c r="VZF143" s="1"/>
      <c r="VZG143" s="1"/>
      <c r="VZH143" s="1"/>
      <c r="VZI143" s="1"/>
      <c r="VZJ143" s="1"/>
      <c r="VZK143" s="1"/>
      <c r="VZL143" s="1"/>
      <c r="VZM143" s="1"/>
      <c r="VZN143" s="1"/>
      <c r="VZO143" s="1"/>
      <c r="VZP143" s="1"/>
      <c r="VZQ143" s="1"/>
      <c r="VZR143" s="1"/>
      <c r="VZS143" s="1"/>
      <c r="VZT143" s="1"/>
      <c r="VZU143" s="1"/>
      <c r="VZV143" s="1"/>
      <c r="VZW143" s="1"/>
      <c r="VZX143" s="1"/>
      <c r="VZY143" s="1"/>
      <c r="VZZ143" s="1"/>
      <c r="WAA143" s="1"/>
      <c r="WAB143" s="1"/>
      <c r="WAC143" s="1"/>
      <c r="WAD143" s="1"/>
      <c r="WAE143" s="1"/>
      <c r="WAF143" s="1"/>
      <c r="WAG143" s="1"/>
      <c r="WAH143" s="1"/>
      <c r="WAI143" s="1"/>
      <c r="WAJ143" s="1"/>
      <c r="WAK143" s="1"/>
      <c r="WAL143" s="1"/>
      <c r="WAM143" s="1"/>
      <c r="WAN143" s="1"/>
      <c r="WAO143" s="1"/>
      <c r="WAP143" s="1"/>
      <c r="WAQ143" s="1"/>
      <c r="WAR143" s="1"/>
      <c r="WAS143" s="1"/>
      <c r="WAT143" s="1"/>
      <c r="WAU143" s="1"/>
      <c r="WAV143" s="1"/>
      <c r="WAW143" s="1"/>
      <c r="WAX143" s="1"/>
      <c r="WAY143" s="1"/>
      <c r="WAZ143" s="1"/>
      <c r="WBA143" s="1"/>
      <c r="WBB143" s="1"/>
      <c r="WBC143" s="1"/>
      <c r="WBD143" s="1"/>
      <c r="WBE143" s="1"/>
      <c r="WBF143" s="1"/>
      <c r="WBG143" s="1"/>
      <c r="WBH143" s="1"/>
      <c r="WBI143" s="1"/>
      <c r="WBJ143" s="1"/>
      <c r="WBK143" s="1"/>
      <c r="WBL143" s="1"/>
      <c r="WBM143" s="1"/>
      <c r="WBN143" s="1"/>
      <c r="WBO143" s="1"/>
      <c r="WBP143" s="1"/>
      <c r="WBQ143" s="1"/>
      <c r="WBR143" s="1"/>
      <c r="WBS143" s="1"/>
      <c r="WBT143" s="1"/>
      <c r="WBU143" s="1"/>
      <c r="WBV143" s="1"/>
      <c r="WBW143" s="1"/>
      <c r="WBX143" s="1"/>
      <c r="WBY143" s="1"/>
      <c r="WBZ143" s="1"/>
      <c r="WCA143" s="1"/>
      <c r="WCB143" s="1"/>
      <c r="WCC143" s="1"/>
      <c r="WCD143" s="1"/>
      <c r="WCE143" s="1"/>
      <c r="WCF143" s="1"/>
      <c r="WCG143" s="1"/>
      <c r="WCH143" s="1"/>
      <c r="WCI143" s="1"/>
      <c r="WCJ143" s="1"/>
      <c r="WCK143" s="1"/>
      <c r="WCL143" s="1"/>
      <c r="WCM143" s="1"/>
      <c r="WCN143" s="1"/>
      <c r="WCO143" s="1"/>
      <c r="WCP143" s="1"/>
      <c r="WCQ143" s="1"/>
      <c r="WCR143" s="1"/>
      <c r="WCS143" s="1"/>
      <c r="WCT143" s="1"/>
      <c r="WCU143" s="1"/>
      <c r="WCV143" s="1"/>
      <c r="WCW143" s="1"/>
      <c r="WCX143" s="1"/>
      <c r="WCY143" s="1"/>
      <c r="WCZ143" s="1"/>
      <c r="WDA143" s="1"/>
      <c r="WDB143" s="1"/>
      <c r="WDC143" s="1"/>
      <c r="WDD143" s="1"/>
      <c r="WDE143" s="1"/>
      <c r="WDF143" s="1"/>
      <c r="WDG143" s="1"/>
      <c r="WDH143" s="1"/>
      <c r="WDI143" s="1"/>
      <c r="WDJ143" s="1"/>
      <c r="WDK143" s="1"/>
      <c r="WDL143" s="1"/>
      <c r="WDM143" s="1"/>
      <c r="WDN143" s="1"/>
      <c r="WDO143" s="1"/>
      <c r="WDP143" s="1"/>
      <c r="WDQ143" s="1"/>
      <c r="WDR143" s="1"/>
      <c r="WDS143" s="1"/>
      <c r="WDT143" s="1"/>
      <c r="WDU143" s="1"/>
      <c r="WDV143" s="1"/>
      <c r="WDW143" s="1"/>
      <c r="WDX143" s="1"/>
      <c r="WDY143" s="1"/>
      <c r="WDZ143" s="1"/>
      <c r="WEA143" s="1"/>
      <c r="WEB143" s="1"/>
      <c r="WEC143" s="1"/>
      <c r="WED143" s="1"/>
      <c r="WEE143" s="1"/>
      <c r="WEF143" s="1"/>
      <c r="WEG143" s="1"/>
      <c r="WEH143" s="1"/>
      <c r="WEI143" s="1"/>
      <c r="WEJ143" s="1"/>
      <c r="WEK143" s="1"/>
      <c r="WEL143" s="1"/>
      <c r="WEM143" s="1"/>
      <c r="WEN143" s="1"/>
      <c r="WEO143" s="1"/>
      <c r="WEP143" s="1"/>
      <c r="WEQ143" s="1"/>
      <c r="WER143" s="1"/>
      <c r="WES143" s="1"/>
      <c r="WET143" s="1"/>
      <c r="WEU143" s="1"/>
      <c r="WEV143" s="1"/>
      <c r="WEW143" s="1"/>
      <c r="WEX143" s="1"/>
      <c r="WEY143" s="1"/>
      <c r="WEZ143" s="1"/>
      <c r="WFA143" s="1"/>
      <c r="WFB143" s="1"/>
      <c r="WFC143" s="1"/>
      <c r="WFD143" s="1"/>
      <c r="WFE143" s="1"/>
      <c r="WFF143" s="1"/>
      <c r="WFG143" s="1"/>
      <c r="WFH143" s="1"/>
      <c r="WFI143" s="1"/>
      <c r="WFJ143" s="1"/>
      <c r="WFK143" s="1"/>
      <c r="WFL143" s="1"/>
      <c r="WFM143" s="1"/>
      <c r="WFN143" s="1"/>
      <c r="WFO143" s="1"/>
      <c r="WFP143" s="1"/>
      <c r="WFQ143" s="1"/>
      <c r="WFR143" s="1"/>
      <c r="WFS143" s="1"/>
      <c r="WFT143" s="1"/>
      <c r="WFU143" s="1"/>
      <c r="WFV143" s="1"/>
      <c r="WFW143" s="1"/>
      <c r="WFX143" s="1"/>
      <c r="WFY143" s="1"/>
      <c r="WFZ143" s="1"/>
      <c r="WGA143" s="1"/>
      <c r="WGB143" s="1"/>
      <c r="WGC143" s="1"/>
      <c r="WGD143" s="1"/>
      <c r="WGE143" s="1"/>
      <c r="WGF143" s="1"/>
      <c r="WGG143" s="1"/>
      <c r="WGH143" s="1"/>
      <c r="WGI143" s="1"/>
      <c r="WGJ143" s="1"/>
      <c r="WGK143" s="1"/>
      <c r="WGL143" s="1"/>
      <c r="WGM143" s="1"/>
      <c r="WGN143" s="1"/>
      <c r="WGO143" s="1"/>
      <c r="WGP143" s="1"/>
      <c r="WGQ143" s="1"/>
      <c r="WGR143" s="1"/>
      <c r="WGS143" s="1"/>
      <c r="WGT143" s="1"/>
      <c r="WGU143" s="1"/>
      <c r="WGV143" s="1"/>
      <c r="WGW143" s="1"/>
      <c r="WGX143" s="1"/>
      <c r="WGY143" s="1"/>
      <c r="WGZ143" s="1"/>
      <c r="WHA143" s="1"/>
      <c r="WHB143" s="1"/>
      <c r="WHC143" s="1"/>
      <c r="WHD143" s="1"/>
      <c r="WHE143" s="1"/>
      <c r="WHF143" s="1"/>
      <c r="WHG143" s="1"/>
      <c r="WHH143" s="1"/>
      <c r="WHI143" s="1"/>
      <c r="WHJ143" s="1"/>
      <c r="WHK143" s="1"/>
      <c r="WHL143" s="1"/>
      <c r="WHM143" s="1"/>
      <c r="WHN143" s="1"/>
      <c r="WHO143" s="1"/>
      <c r="WHP143" s="1"/>
      <c r="WHQ143" s="1"/>
      <c r="WHR143" s="1"/>
      <c r="WHS143" s="1"/>
      <c r="WHT143" s="1"/>
      <c r="WHU143" s="1"/>
      <c r="WHV143" s="1"/>
      <c r="WHW143" s="1"/>
      <c r="WHX143" s="1"/>
      <c r="WHY143" s="1"/>
      <c r="WHZ143" s="1"/>
      <c r="WIA143" s="1"/>
      <c r="WIB143" s="1"/>
      <c r="WIC143" s="1"/>
      <c r="WID143" s="1"/>
      <c r="WIE143" s="1"/>
      <c r="WIF143" s="1"/>
      <c r="WIG143" s="1"/>
      <c r="WIH143" s="1"/>
      <c r="WII143" s="1"/>
      <c r="WIJ143" s="1"/>
      <c r="WIK143" s="1"/>
      <c r="WIL143" s="1"/>
      <c r="WIM143" s="1"/>
      <c r="WIN143" s="1"/>
      <c r="WIO143" s="1"/>
      <c r="WIP143" s="1"/>
      <c r="WIQ143" s="1"/>
      <c r="WIR143" s="1"/>
      <c r="WIS143" s="1"/>
      <c r="WIT143" s="1"/>
      <c r="WIU143" s="1"/>
      <c r="WIV143" s="1"/>
      <c r="WIW143" s="1"/>
      <c r="WIX143" s="1"/>
      <c r="WIY143" s="1"/>
      <c r="WIZ143" s="1"/>
      <c r="WJA143" s="1"/>
      <c r="WJB143" s="1"/>
      <c r="WJC143" s="1"/>
      <c r="WJD143" s="1"/>
      <c r="WJE143" s="1"/>
      <c r="WJF143" s="1"/>
      <c r="WJG143" s="1"/>
      <c r="WJH143" s="1"/>
      <c r="WJI143" s="1"/>
      <c r="WJJ143" s="1"/>
      <c r="WJK143" s="1"/>
      <c r="WJL143" s="1"/>
      <c r="WJM143" s="1"/>
      <c r="WJN143" s="1"/>
      <c r="WJO143" s="1"/>
      <c r="WJP143" s="1"/>
      <c r="WJQ143" s="1"/>
      <c r="WJR143" s="1"/>
      <c r="WJS143" s="1"/>
      <c r="WJT143" s="1"/>
      <c r="WJU143" s="1"/>
      <c r="WJV143" s="1"/>
      <c r="WJW143" s="1"/>
      <c r="WJX143" s="1"/>
      <c r="WJY143" s="1"/>
      <c r="WJZ143" s="1"/>
      <c r="WKA143" s="1"/>
      <c r="WKB143" s="1"/>
      <c r="WKC143" s="1"/>
      <c r="WKD143" s="1"/>
      <c r="WKE143" s="1"/>
      <c r="WKF143" s="1"/>
      <c r="WKG143" s="1"/>
      <c r="WKH143" s="1"/>
      <c r="WKI143" s="1"/>
      <c r="WKJ143" s="1"/>
      <c r="WKK143" s="1"/>
      <c r="WKL143" s="1"/>
      <c r="WKM143" s="1"/>
      <c r="WKN143" s="1"/>
      <c r="WKO143" s="1"/>
      <c r="WKP143" s="1"/>
      <c r="WKQ143" s="1"/>
      <c r="WKR143" s="1"/>
      <c r="WKS143" s="1"/>
      <c r="WKT143" s="1"/>
      <c r="WKU143" s="1"/>
      <c r="WKV143" s="1"/>
      <c r="WKW143" s="1"/>
      <c r="WKX143" s="1"/>
      <c r="WKY143" s="1"/>
      <c r="WKZ143" s="1"/>
      <c r="WLA143" s="1"/>
      <c r="WLB143" s="1"/>
      <c r="WLC143" s="1"/>
      <c r="WLD143" s="1"/>
      <c r="WLE143" s="1"/>
      <c r="WLF143" s="1"/>
      <c r="WLG143" s="1"/>
      <c r="WLH143" s="1"/>
      <c r="WLI143" s="1"/>
      <c r="WLJ143" s="1"/>
      <c r="WLK143" s="1"/>
      <c r="WLL143" s="1"/>
      <c r="WLM143" s="1"/>
      <c r="WLN143" s="1"/>
      <c r="WLO143" s="1"/>
      <c r="WLP143" s="1"/>
      <c r="WLQ143" s="1"/>
      <c r="WLR143" s="1"/>
      <c r="WLS143" s="1"/>
      <c r="WLT143" s="1"/>
      <c r="WLU143" s="1"/>
      <c r="WLV143" s="1"/>
      <c r="WLW143" s="1"/>
      <c r="WLX143" s="1"/>
      <c r="WLY143" s="1"/>
      <c r="WLZ143" s="1"/>
      <c r="WMA143" s="1"/>
      <c r="WMB143" s="1"/>
      <c r="WMC143" s="1"/>
      <c r="WMD143" s="1"/>
      <c r="WME143" s="1"/>
      <c r="WMF143" s="1"/>
      <c r="WMG143" s="1"/>
      <c r="WMH143" s="1"/>
      <c r="WMI143" s="1"/>
      <c r="WMJ143" s="1"/>
      <c r="WMK143" s="1"/>
      <c r="WML143" s="1"/>
      <c r="WMM143" s="1"/>
      <c r="WMN143" s="1"/>
      <c r="WMO143" s="1"/>
      <c r="WMP143" s="1"/>
      <c r="WMQ143" s="1"/>
      <c r="WMR143" s="1"/>
      <c r="WMS143" s="1"/>
      <c r="WMT143" s="1"/>
      <c r="WMU143" s="1"/>
      <c r="WMV143" s="1"/>
      <c r="WMW143" s="1"/>
      <c r="WMX143" s="1"/>
      <c r="WMY143" s="1"/>
      <c r="WMZ143" s="1"/>
      <c r="WNA143" s="1"/>
      <c r="WNB143" s="1"/>
      <c r="WNC143" s="1"/>
      <c r="WND143" s="1"/>
      <c r="WNE143" s="1"/>
      <c r="WNF143" s="1"/>
      <c r="WNG143" s="1"/>
      <c r="WNH143" s="1"/>
      <c r="WNI143" s="1"/>
      <c r="WNJ143" s="1"/>
      <c r="WNK143" s="1"/>
      <c r="WNL143" s="1"/>
      <c r="WNM143" s="1"/>
      <c r="WNN143" s="1"/>
      <c r="WNO143" s="1"/>
      <c r="WNP143" s="1"/>
      <c r="WNQ143" s="1"/>
      <c r="WNR143" s="1"/>
      <c r="WNS143" s="1"/>
      <c r="WNT143" s="1"/>
      <c r="WNU143" s="1"/>
      <c r="WNV143" s="1"/>
      <c r="WNW143" s="1"/>
      <c r="WNX143" s="1"/>
      <c r="WNY143" s="1"/>
      <c r="WNZ143" s="1"/>
      <c r="WOA143" s="1"/>
      <c r="WOB143" s="1"/>
      <c r="WOC143" s="1"/>
      <c r="WOD143" s="1"/>
      <c r="WOE143" s="1"/>
      <c r="WOF143" s="1"/>
      <c r="WOG143" s="1"/>
      <c r="WOH143" s="1"/>
      <c r="WOI143" s="1"/>
      <c r="WOJ143" s="1"/>
      <c r="WOK143" s="1"/>
      <c r="WOL143" s="1"/>
      <c r="WOM143" s="1"/>
      <c r="WON143" s="1"/>
      <c r="WOO143" s="1"/>
      <c r="WOP143" s="1"/>
      <c r="WOQ143" s="1"/>
      <c r="WOR143" s="1"/>
      <c r="WOS143" s="1"/>
      <c r="WOT143" s="1"/>
      <c r="WOU143" s="1"/>
      <c r="WOV143" s="1"/>
      <c r="WOW143" s="1"/>
      <c r="WOX143" s="1"/>
      <c r="WOY143" s="1"/>
      <c r="WOZ143" s="1"/>
      <c r="WPA143" s="1"/>
      <c r="WPB143" s="1"/>
      <c r="WPC143" s="1"/>
      <c r="WPD143" s="1"/>
      <c r="WPE143" s="1"/>
      <c r="WPF143" s="1"/>
      <c r="WPG143" s="1"/>
      <c r="WPH143" s="1"/>
      <c r="WPI143" s="1"/>
      <c r="WPJ143" s="1"/>
      <c r="WPK143" s="1"/>
      <c r="WPL143" s="1"/>
      <c r="WPM143" s="1"/>
      <c r="WPN143" s="1"/>
      <c r="WPO143" s="1"/>
      <c r="WPP143" s="1"/>
      <c r="WPQ143" s="1"/>
      <c r="WPR143" s="1"/>
      <c r="WPS143" s="1"/>
      <c r="WPT143" s="1"/>
      <c r="WPU143" s="1"/>
      <c r="WPV143" s="1"/>
      <c r="WPW143" s="1"/>
      <c r="WPX143" s="1"/>
      <c r="WPY143" s="1"/>
      <c r="WPZ143" s="1"/>
      <c r="WQA143" s="1"/>
      <c r="WQB143" s="1"/>
      <c r="WQC143" s="1"/>
      <c r="WQD143" s="1"/>
      <c r="WQE143" s="1"/>
      <c r="WQF143" s="1"/>
      <c r="WQG143" s="1"/>
      <c r="WQH143" s="1"/>
      <c r="WQI143" s="1"/>
      <c r="WQJ143" s="1"/>
      <c r="WQK143" s="1"/>
      <c r="WQL143" s="1"/>
      <c r="WQM143" s="1"/>
      <c r="WQN143" s="1"/>
      <c r="WQO143" s="1"/>
      <c r="WQP143" s="1"/>
      <c r="WQQ143" s="1"/>
      <c r="WQR143" s="1"/>
      <c r="WQS143" s="1"/>
      <c r="WQT143" s="1"/>
      <c r="WQU143" s="1"/>
      <c r="WQV143" s="1"/>
      <c r="WQW143" s="1"/>
      <c r="WQX143" s="1"/>
      <c r="WQY143" s="1"/>
      <c r="WQZ143" s="1"/>
      <c r="WRA143" s="1"/>
      <c r="WRB143" s="1"/>
      <c r="WRC143" s="1"/>
      <c r="WRD143" s="1"/>
      <c r="WRE143" s="1"/>
      <c r="WRF143" s="1"/>
      <c r="WRG143" s="1"/>
      <c r="WRH143" s="1"/>
      <c r="WRI143" s="1"/>
      <c r="WRJ143" s="1"/>
      <c r="WRK143" s="1"/>
      <c r="WRL143" s="1"/>
      <c r="WRM143" s="1"/>
      <c r="WRN143" s="1"/>
      <c r="WRO143" s="1"/>
      <c r="WRP143" s="1"/>
      <c r="WRQ143" s="1"/>
      <c r="WRR143" s="1"/>
      <c r="WRS143" s="1"/>
      <c r="WRT143" s="1"/>
      <c r="WRU143" s="1"/>
      <c r="WRV143" s="1"/>
      <c r="WRW143" s="1"/>
      <c r="WRX143" s="1"/>
      <c r="WRY143" s="1"/>
      <c r="WRZ143" s="1"/>
      <c r="WSA143" s="1"/>
      <c r="WSB143" s="1"/>
      <c r="WSC143" s="1"/>
      <c r="WSD143" s="1"/>
      <c r="WSE143" s="1"/>
      <c r="WSF143" s="1"/>
      <c r="WSG143" s="1"/>
      <c r="WSH143" s="1"/>
      <c r="WSI143" s="1"/>
      <c r="WSJ143" s="1"/>
      <c r="WSK143" s="1"/>
      <c r="WSL143" s="1"/>
      <c r="WSM143" s="1"/>
      <c r="WSN143" s="1"/>
      <c r="WSO143" s="1"/>
      <c r="WSP143" s="1"/>
      <c r="WSQ143" s="1"/>
      <c r="WSR143" s="1"/>
      <c r="WSS143" s="1"/>
      <c r="WST143" s="1"/>
      <c r="WSU143" s="1"/>
      <c r="WSV143" s="1"/>
      <c r="WSW143" s="1"/>
      <c r="WSX143" s="1"/>
      <c r="WSY143" s="1"/>
      <c r="WSZ143" s="1"/>
      <c r="WTA143" s="1"/>
      <c r="WTB143" s="1"/>
      <c r="WTC143" s="1"/>
      <c r="WTD143" s="1"/>
      <c r="WTE143" s="1"/>
      <c r="WTF143" s="1"/>
      <c r="WTG143" s="1"/>
      <c r="WTH143" s="1"/>
      <c r="WTI143" s="1"/>
      <c r="WTJ143" s="1"/>
      <c r="WTK143" s="1"/>
      <c r="WTL143" s="1"/>
      <c r="WTM143" s="1"/>
      <c r="WTN143" s="1"/>
      <c r="WTO143" s="1"/>
      <c r="WTP143" s="1"/>
      <c r="WTQ143" s="1"/>
      <c r="WTR143" s="1"/>
      <c r="WTS143" s="1"/>
      <c r="WTT143" s="1"/>
      <c r="WTU143" s="1"/>
      <c r="WTV143" s="1"/>
      <c r="WTW143" s="1"/>
      <c r="WTX143" s="1"/>
      <c r="WTY143" s="1"/>
      <c r="WTZ143" s="1"/>
      <c r="WUA143" s="1"/>
      <c r="WUB143" s="1"/>
      <c r="WUC143" s="1"/>
      <c r="WUD143" s="1"/>
      <c r="WUE143" s="1"/>
      <c r="WUF143" s="1"/>
      <c r="WUG143" s="1"/>
      <c r="WUH143" s="1"/>
      <c r="WUI143" s="1"/>
      <c r="WUJ143" s="1"/>
      <c r="WUK143" s="1"/>
      <c r="WUL143" s="1"/>
      <c r="WUM143" s="1"/>
      <c r="WUN143" s="1"/>
      <c r="WUO143" s="1"/>
      <c r="WUP143" s="1"/>
      <c r="WUQ143" s="1"/>
      <c r="WUR143" s="1"/>
      <c r="WUS143" s="1"/>
      <c r="WUT143" s="1"/>
      <c r="WUU143" s="1"/>
      <c r="WUV143" s="1"/>
      <c r="WUW143" s="1"/>
      <c r="WUX143" s="1"/>
      <c r="WUY143" s="1"/>
      <c r="WUZ143" s="1"/>
      <c r="WVA143" s="1"/>
      <c r="WVB143" s="1"/>
      <c r="WVC143" s="1"/>
      <c r="WVD143" s="1"/>
      <c r="WVE143" s="1"/>
      <c r="WVF143" s="1"/>
      <c r="WVG143" s="1"/>
      <c r="WVH143" s="1"/>
      <c r="WVI143" s="1"/>
      <c r="WVJ143" s="1"/>
      <c r="WVK143" s="1"/>
      <c r="WVL143" s="1"/>
      <c r="WVM143" s="1"/>
      <c r="WVN143" s="1"/>
      <c r="WVO143" s="1"/>
      <c r="WVP143" s="1"/>
      <c r="WVQ143" s="1"/>
      <c r="WVR143" s="1"/>
      <c r="WVS143" s="1"/>
      <c r="WVT143" s="1"/>
      <c r="WVU143" s="1"/>
      <c r="WVV143" s="1"/>
      <c r="WVW143" s="1"/>
      <c r="WVX143" s="1"/>
      <c r="WVY143" s="1"/>
      <c r="WVZ143" s="1"/>
      <c r="WWA143" s="1"/>
      <c r="WWB143" s="1"/>
      <c r="WWC143" s="1"/>
      <c r="WWD143" s="1"/>
      <c r="WWE143" s="1"/>
      <c r="WWF143" s="1"/>
      <c r="WWG143" s="1"/>
      <c r="WWH143" s="1"/>
      <c r="WWI143" s="1"/>
      <c r="WWJ143" s="1"/>
      <c r="WWK143" s="1"/>
      <c r="WWL143" s="1"/>
      <c r="WWM143" s="1"/>
      <c r="WWN143" s="1"/>
      <c r="WWO143" s="1"/>
      <c r="WWP143" s="1"/>
    </row>
  </sheetData>
  <sheetProtection selectLockedCells="1"/>
  <mergeCells count="22">
    <mergeCell ref="A133:AI133"/>
    <mergeCell ref="A135:AI135"/>
    <mergeCell ref="A131:AH131"/>
    <mergeCell ref="B126:AI126"/>
    <mergeCell ref="B127:AI127"/>
    <mergeCell ref="B124:AI124"/>
    <mergeCell ref="B115:AI115"/>
    <mergeCell ref="B116:AI116"/>
    <mergeCell ref="B117:AI117"/>
    <mergeCell ref="A132:AH132"/>
    <mergeCell ref="B123:AI123"/>
    <mergeCell ref="B125:AI125"/>
    <mergeCell ref="B118:AI118"/>
    <mergeCell ref="B119:AI119"/>
    <mergeCell ref="B120:AI120"/>
    <mergeCell ref="B121:AI121"/>
    <mergeCell ref="B122:AI122"/>
    <mergeCell ref="Z7:AD7"/>
    <mergeCell ref="A108:I108"/>
    <mergeCell ref="A110:AP110"/>
    <mergeCell ref="A111:AP111"/>
    <mergeCell ref="D31:AQ31"/>
  </mergeCells>
  <dataValidations count="1">
    <dataValidation type="list" allowBlank="1" showInputMessage="1" showErrorMessage="1" sqref="R65494 Z7:AD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JM65494 TI65494 ADE65494 ANA65494 AWW65494 BGS65494 BQO65494 CAK65494 CKG65494 CUC65494 DDY65494 DNU65494 DXQ65494 EHM65494 ERI65494 FBE65494 FLA65494 FUW65494 GES65494 GOO65494 GYK65494 HIG65494 HSC65494 IBY65494 ILU65494 IVQ65494 JFM65494 JPI65494 JZE65494 KJA65494 KSW65494 LCS65494 LMO65494 LWK65494 MGG65494 MQC65494 MZY65494 NJU65494 NTQ65494 ODM65494 ONI65494 OXE65494 PHA65494 PQW65494 QAS65494 QKO65494 QUK65494 REG65494 ROC65494 RXY65494 SHU65494 SRQ65494 TBM65494 TLI65494 TVE65494 UFA65494 UOW65494 UYS65494 VIO65494 VSK65494 WCG65494 WMC65494 WVY65494 R131030 JM131030 TI131030 ADE131030 ANA131030 AWW131030 BGS131030 BQO131030 CAK131030 CKG131030 CUC131030 DDY131030 DNU131030 DXQ131030 EHM131030 ERI131030 FBE131030 FLA131030 FUW131030 GES131030 GOO131030 GYK131030 HIG131030 HSC131030 IBY131030 ILU131030 IVQ131030 JFM131030 JPI131030 JZE131030 KJA131030 KSW131030 LCS131030 LMO131030 LWK131030 MGG131030 MQC131030 MZY131030 NJU131030 NTQ131030 ODM131030 ONI131030 OXE131030 PHA131030 PQW131030 QAS131030 QKO131030 QUK131030 REG131030 ROC131030 RXY131030 SHU131030 SRQ131030 TBM131030 TLI131030 TVE131030 UFA131030 UOW131030 UYS131030 VIO131030 VSK131030 WCG131030 WMC131030 WVY131030 R196566 JM196566 TI196566 ADE196566 ANA196566 AWW196566 BGS196566 BQO196566 CAK196566 CKG196566 CUC196566 DDY196566 DNU196566 DXQ196566 EHM196566 ERI196566 FBE196566 FLA196566 FUW196566 GES196566 GOO196566 GYK196566 HIG196566 HSC196566 IBY196566 ILU196566 IVQ196566 JFM196566 JPI196566 JZE196566 KJA196566 KSW196566 LCS196566 LMO196566 LWK196566 MGG196566 MQC196566 MZY196566 NJU196566 NTQ196566 ODM196566 ONI196566 OXE196566 PHA196566 PQW196566 QAS196566 QKO196566 QUK196566 REG196566 ROC196566 RXY196566 SHU196566 SRQ196566 TBM196566 TLI196566 TVE196566 UFA196566 UOW196566 UYS196566 VIO196566 VSK196566 WCG196566 WMC196566 WVY196566 R262102 JM262102 TI262102 ADE262102 ANA262102 AWW262102 BGS262102 BQO262102 CAK262102 CKG262102 CUC262102 DDY262102 DNU262102 DXQ262102 EHM262102 ERI262102 FBE262102 FLA262102 FUW262102 GES262102 GOO262102 GYK262102 HIG262102 HSC262102 IBY262102 ILU262102 IVQ262102 JFM262102 JPI262102 JZE262102 KJA262102 KSW262102 LCS262102 LMO262102 LWK262102 MGG262102 MQC262102 MZY262102 NJU262102 NTQ262102 ODM262102 ONI262102 OXE262102 PHA262102 PQW262102 QAS262102 QKO262102 QUK262102 REG262102 ROC262102 RXY262102 SHU262102 SRQ262102 TBM262102 TLI262102 TVE262102 UFA262102 UOW262102 UYS262102 VIO262102 VSK262102 WCG262102 WMC262102 WVY262102 R327638 JM327638 TI327638 ADE327638 ANA327638 AWW327638 BGS327638 BQO327638 CAK327638 CKG327638 CUC327638 DDY327638 DNU327638 DXQ327638 EHM327638 ERI327638 FBE327638 FLA327638 FUW327638 GES327638 GOO327638 GYK327638 HIG327638 HSC327638 IBY327638 ILU327638 IVQ327638 JFM327638 JPI327638 JZE327638 KJA327638 KSW327638 LCS327638 LMO327638 LWK327638 MGG327638 MQC327638 MZY327638 NJU327638 NTQ327638 ODM327638 ONI327638 OXE327638 PHA327638 PQW327638 QAS327638 QKO327638 QUK327638 REG327638 ROC327638 RXY327638 SHU327638 SRQ327638 TBM327638 TLI327638 TVE327638 UFA327638 UOW327638 UYS327638 VIO327638 VSK327638 WCG327638 WMC327638 WVY327638 R393174 JM393174 TI393174 ADE393174 ANA393174 AWW393174 BGS393174 BQO393174 CAK393174 CKG393174 CUC393174 DDY393174 DNU393174 DXQ393174 EHM393174 ERI393174 FBE393174 FLA393174 FUW393174 GES393174 GOO393174 GYK393174 HIG393174 HSC393174 IBY393174 ILU393174 IVQ393174 JFM393174 JPI393174 JZE393174 KJA393174 KSW393174 LCS393174 LMO393174 LWK393174 MGG393174 MQC393174 MZY393174 NJU393174 NTQ393174 ODM393174 ONI393174 OXE393174 PHA393174 PQW393174 QAS393174 QKO393174 QUK393174 REG393174 ROC393174 RXY393174 SHU393174 SRQ393174 TBM393174 TLI393174 TVE393174 UFA393174 UOW393174 UYS393174 VIO393174 VSK393174 WCG393174 WMC393174 WVY393174 R458710 JM458710 TI458710 ADE458710 ANA458710 AWW458710 BGS458710 BQO458710 CAK458710 CKG458710 CUC458710 DDY458710 DNU458710 DXQ458710 EHM458710 ERI458710 FBE458710 FLA458710 FUW458710 GES458710 GOO458710 GYK458710 HIG458710 HSC458710 IBY458710 ILU458710 IVQ458710 JFM458710 JPI458710 JZE458710 KJA458710 KSW458710 LCS458710 LMO458710 LWK458710 MGG458710 MQC458710 MZY458710 NJU458710 NTQ458710 ODM458710 ONI458710 OXE458710 PHA458710 PQW458710 QAS458710 QKO458710 QUK458710 REG458710 ROC458710 RXY458710 SHU458710 SRQ458710 TBM458710 TLI458710 TVE458710 UFA458710 UOW458710 UYS458710 VIO458710 VSK458710 WCG458710 WMC458710 WVY458710 R524246 JM524246 TI524246 ADE524246 ANA524246 AWW524246 BGS524246 BQO524246 CAK524246 CKG524246 CUC524246 DDY524246 DNU524246 DXQ524246 EHM524246 ERI524246 FBE524246 FLA524246 FUW524246 GES524246 GOO524246 GYK524246 HIG524246 HSC524246 IBY524246 ILU524246 IVQ524246 JFM524246 JPI524246 JZE524246 KJA524246 KSW524246 LCS524246 LMO524246 LWK524246 MGG524246 MQC524246 MZY524246 NJU524246 NTQ524246 ODM524246 ONI524246 OXE524246 PHA524246 PQW524246 QAS524246 QKO524246 QUK524246 REG524246 ROC524246 RXY524246 SHU524246 SRQ524246 TBM524246 TLI524246 TVE524246 UFA524246 UOW524246 UYS524246 VIO524246 VSK524246 WCG524246 WMC524246 WVY524246 R589782 JM589782 TI589782 ADE589782 ANA589782 AWW589782 BGS589782 BQO589782 CAK589782 CKG589782 CUC589782 DDY589782 DNU589782 DXQ589782 EHM589782 ERI589782 FBE589782 FLA589782 FUW589782 GES589782 GOO589782 GYK589782 HIG589782 HSC589782 IBY589782 ILU589782 IVQ589782 JFM589782 JPI589782 JZE589782 KJA589782 KSW589782 LCS589782 LMO589782 LWK589782 MGG589782 MQC589782 MZY589782 NJU589782 NTQ589782 ODM589782 ONI589782 OXE589782 PHA589782 PQW589782 QAS589782 QKO589782 QUK589782 REG589782 ROC589782 RXY589782 SHU589782 SRQ589782 TBM589782 TLI589782 TVE589782 UFA589782 UOW589782 UYS589782 VIO589782 VSK589782 WCG589782 WMC589782 WVY589782 R655318 JM655318 TI655318 ADE655318 ANA655318 AWW655318 BGS655318 BQO655318 CAK655318 CKG655318 CUC655318 DDY655318 DNU655318 DXQ655318 EHM655318 ERI655318 FBE655318 FLA655318 FUW655318 GES655318 GOO655318 GYK655318 HIG655318 HSC655318 IBY655318 ILU655318 IVQ655318 JFM655318 JPI655318 JZE655318 KJA655318 KSW655318 LCS655318 LMO655318 LWK655318 MGG655318 MQC655318 MZY655318 NJU655318 NTQ655318 ODM655318 ONI655318 OXE655318 PHA655318 PQW655318 QAS655318 QKO655318 QUK655318 REG655318 ROC655318 RXY655318 SHU655318 SRQ655318 TBM655318 TLI655318 TVE655318 UFA655318 UOW655318 UYS655318 VIO655318 VSK655318 WCG655318 WMC655318 WVY655318 R720854 JM720854 TI720854 ADE720854 ANA720854 AWW720854 BGS720854 BQO720854 CAK720854 CKG720854 CUC720854 DDY720854 DNU720854 DXQ720854 EHM720854 ERI720854 FBE720854 FLA720854 FUW720854 GES720854 GOO720854 GYK720854 HIG720854 HSC720854 IBY720854 ILU720854 IVQ720854 JFM720854 JPI720854 JZE720854 KJA720854 KSW720854 LCS720854 LMO720854 LWK720854 MGG720854 MQC720854 MZY720854 NJU720854 NTQ720854 ODM720854 ONI720854 OXE720854 PHA720854 PQW720854 QAS720854 QKO720854 QUK720854 REG720854 ROC720854 RXY720854 SHU720854 SRQ720854 TBM720854 TLI720854 TVE720854 UFA720854 UOW720854 UYS720854 VIO720854 VSK720854 WCG720854 WMC720854 WVY720854 R786390 JM786390 TI786390 ADE786390 ANA786390 AWW786390 BGS786390 BQO786390 CAK786390 CKG786390 CUC786390 DDY786390 DNU786390 DXQ786390 EHM786390 ERI786390 FBE786390 FLA786390 FUW786390 GES786390 GOO786390 GYK786390 HIG786390 HSC786390 IBY786390 ILU786390 IVQ786390 JFM786390 JPI786390 JZE786390 KJA786390 KSW786390 LCS786390 LMO786390 LWK786390 MGG786390 MQC786390 MZY786390 NJU786390 NTQ786390 ODM786390 ONI786390 OXE786390 PHA786390 PQW786390 QAS786390 QKO786390 QUK786390 REG786390 ROC786390 RXY786390 SHU786390 SRQ786390 TBM786390 TLI786390 TVE786390 UFA786390 UOW786390 UYS786390 VIO786390 VSK786390 WCG786390 WMC786390 WVY786390 R851926 JM851926 TI851926 ADE851926 ANA851926 AWW851926 BGS851926 BQO851926 CAK851926 CKG851926 CUC851926 DDY851926 DNU851926 DXQ851926 EHM851926 ERI851926 FBE851926 FLA851926 FUW851926 GES851926 GOO851926 GYK851926 HIG851926 HSC851926 IBY851926 ILU851926 IVQ851926 JFM851926 JPI851926 JZE851926 KJA851926 KSW851926 LCS851926 LMO851926 LWK851926 MGG851926 MQC851926 MZY851926 NJU851926 NTQ851926 ODM851926 ONI851926 OXE851926 PHA851926 PQW851926 QAS851926 QKO851926 QUK851926 REG851926 ROC851926 RXY851926 SHU851926 SRQ851926 TBM851926 TLI851926 TVE851926 UFA851926 UOW851926 UYS851926 VIO851926 VSK851926 WCG851926 WMC851926 WVY851926 R917462 JM917462 TI917462 ADE917462 ANA917462 AWW917462 BGS917462 BQO917462 CAK917462 CKG917462 CUC917462 DDY917462 DNU917462 DXQ917462 EHM917462 ERI917462 FBE917462 FLA917462 FUW917462 GES917462 GOO917462 GYK917462 HIG917462 HSC917462 IBY917462 ILU917462 IVQ917462 JFM917462 JPI917462 JZE917462 KJA917462 KSW917462 LCS917462 LMO917462 LWK917462 MGG917462 MQC917462 MZY917462 NJU917462 NTQ917462 ODM917462 ONI917462 OXE917462 PHA917462 PQW917462 QAS917462 QKO917462 QUK917462 REG917462 ROC917462 RXY917462 SHU917462 SRQ917462 TBM917462 TLI917462 TVE917462 UFA917462 UOW917462 UYS917462 VIO917462 VSK917462 WCG917462 WMC917462 WVY917462 R982998 JM982998 TI982998 ADE982998 ANA982998 AWW982998 BGS982998 BQO982998 CAK982998 CKG982998 CUC982998 DDY982998 DNU982998 DXQ982998 EHM982998 ERI982998 FBE982998 FLA982998 FUW982998 GES982998 GOO982998 GYK982998 HIG982998 HSC982998 IBY982998 ILU982998 IVQ982998 JFM982998 JPI982998 JZE982998 KJA982998 KSW982998 LCS982998 LMO982998 LWK982998 MGG982998 MQC982998 MZY982998 NJU982998 NTQ982998 ODM982998 ONI982998 OXE982998 PHA982998 PQW982998 QAS982998 QKO982998 QUK982998 REG982998 ROC982998 RXY982998 SHU982998 SRQ982998 TBM982998 TLI982998 TVE982998 UFA982998 UOW982998 UYS982998 VIO982998 VSK982998 WCG982998 WMC982998 WVY982998 S9:T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S65496:T65496 JN65496:JO65496 TJ65496:TK65496 ADF65496:ADG65496 ANB65496:ANC65496 AWX65496:AWY65496 BGT65496:BGU65496 BQP65496:BQQ65496 CAL65496:CAM65496 CKH65496:CKI65496 CUD65496:CUE65496 DDZ65496:DEA65496 DNV65496:DNW65496 DXR65496:DXS65496 EHN65496:EHO65496 ERJ65496:ERK65496 FBF65496:FBG65496 FLB65496:FLC65496 FUX65496:FUY65496 GET65496:GEU65496 GOP65496:GOQ65496 GYL65496:GYM65496 HIH65496:HII65496 HSD65496:HSE65496 IBZ65496:ICA65496 ILV65496:ILW65496 IVR65496:IVS65496 JFN65496:JFO65496 JPJ65496:JPK65496 JZF65496:JZG65496 KJB65496:KJC65496 KSX65496:KSY65496 LCT65496:LCU65496 LMP65496:LMQ65496 LWL65496:LWM65496 MGH65496:MGI65496 MQD65496:MQE65496 MZZ65496:NAA65496 NJV65496:NJW65496 NTR65496:NTS65496 ODN65496:ODO65496 ONJ65496:ONK65496 OXF65496:OXG65496 PHB65496:PHC65496 PQX65496:PQY65496 QAT65496:QAU65496 QKP65496:QKQ65496 QUL65496:QUM65496 REH65496:REI65496 ROD65496:ROE65496 RXZ65496:RYA65496 SHV65496:SHW65496 SRR65496:SRS65496 TBN65496:TBO65496 TLJ65496:TLK65496 TVF65496:TVG65496 UFB65496:UFC65496 UOX65496:UOY65496 UYT65496:UYU65496 VIP65496:VIQ65496 VSL65496:VSM65496 WCH65496:WCI65496 WMD65496:WME65496 WVZ65496:WWA65496 S131032:T131032 JN131032:JO131032 TJ131032:TK131032 ADF131032:ADG131032 ANB131032:ANC131032 AWX131032:AWY131032 BGT131032:BGU131032 BQP131032:BQQ131032 CAL131032:CAM131032 CKH131032:CKI131032 CUD131032:CUE131032 DDZ131032:DEA131032 DNV131032:DNW131032 DXR131032:DXS131032 EHN131032:EHO131032 ERJ131032:ERK131032 FBF131032:FBG131032 FLB131032:FLC131032 FUX131032:FUY131032 GET131032:GEU131032 GOP131032:GOQ131032 GYL131032:GYM131032 HIH131032:HII131032 HSD131032:HSE131032 IBZ131032:ICA131032 ILV131032:ILW131032 IVR131032:IVS131032 JFN131032:JFO131032 JPJ131032:JPK131032 JZF131032:JZG131032 KJB131032:KJC131032 KSX131032:KSY131032 LCT131032:LCU131032 LMP131032:LMQ131032 LWL131032:LWM131032 MGH131032:MGI131032 MQD131032:MQE131032 MZZ131032:NAA131032 NJV131032:NJW131032 NTR131032:NTS131032 ODN131032:ODO131032 ONJ131032:ONK131032 OXF131032:OXG131032 PHB131032:PHC131032 PQX131032:PQY131032 QAT131032:QAU131032 QKP131032:QKQ131032 QUL131032:QUM131032 REH131032:REI131032 ROD131032:ROE131032 RXZ131032:RYA131032 SHV131032:SHW131032 SRR131032:SRS131032 TBN131032:TBO131032 TLJ131032:TLK131032 TVF131032:TVG131032 UFB131032:UFC131032 UOX131032:UOY131032 UYT131032:UYU131032 VIP131032:VIQ131032 VSL131032:VSM131032 WCH131032:WCI131032 WMD131032:WME131032 WVZ131032:WWA131032 S196568:T196568 JN196568:JO196568 TJ196568:TK196568 ADF196568:ADG196568 ANB196568:ANC196568 AWX196568:AWY196568 BGT196568:BGU196568 BQP196568:BQQ196568 CAL196568:CAM196568 CKH196568:CKI196568 CUD196568:CUE196568 DDZ196568:DEA196568 DNV196568:DNW196568 DXR196568:DXS196568 EHN196568:EHO196568 ERJ196568:ERK196568 FBF196568:FBG196568 FLB196568:FLC196568 FUX196568:FUY196568 GET196568:GEU196568 GOP196568:GOQ196568 GYL196568:GYM196568 HIH196568:HII196568 HSD196568:HSE196568 IBZ196568:ICA196568 ILV196568:ILW196568 IVR196568:IVS196568 JFN196568:JFO196568 JPJ196568:JPK196568 JZF196568:JZG196568 KJB196568:KJC196568 KSX196568:KSY196568 LCT196568:LCU196568 LMP196568:LMQ196568 LWL196568:LWM196568 MGH196568:MGI196568 MQD196568:MQE196568 MZZ196568:NAA196568 NJV196568:NJW196568 NTR196568:NTS196568 ODN196568:ODO196568 ONJ196568:ONK196568 OXF196568:OXG196568 PHB196568:PHC196568 PQX196568:PQY196568 QAT196568:QAU196568 QKP196568:QKQ196568 QUL196568:QUM196568 REH196568:REI196568 ROD196568:ROE196568 RXZ196568:RYA196568 SHV196568:SHW196568 SRR196568:SRS196568 TBN196568:TBO196568 TLJ196568:TLK196568 TVF196568:TVG196568 UFB196568:UFC196568 UOX196568:UOY196568 UYT196568:UYU196568 VIP196568:VIQ196568 VSL196568:VSM196568 WCH196568:WCI196568 WMD196568:WME196568 WVZ196568:WWA196568 S262104:T262104 JN262104:JO262104 TJ262104:TK262104 ADF262104:ADG262104 ANB262104:ANC262104 AWX262104:AWY262104 BGT262104:BGU262104 BQP262104:BQQ262104 CAL262104:CAM262104 CKH262104:CKI262104 CUD262104:CUE262104 DDZ262104:DEA262104 DNV262104:DNW262104 DXR262104:DXS262104 EHN262104:EHO262104 ERJ262104:ERK262104 FBF262104:FBG262104 FLB262104:FLC262104 FUX262104:FUY262104 GET262104:GEU262104 GOP262104:GOQ262104 GYL262104:GYM262104 HIH262104:HII262104 HSD262104:HSE262104 IBZ262104:ICA262104 ILV262104:ILW262104 IVR262104:IVS262104 JFN262104:JFO262104 JPJ262104:JPK262104 JZF262104:JZG262104 KJB262104:KJC262104 KSX262104:KSY262104 LCT262104:LCU262104 LMP262104:LMQ262104 LWL262104:LWM262104 MGH262104:MGI262104 MQD262104:MQE262104 MZZ262104:NAA262104 NJV262104:NJW262104 NTR262104:NTS262104 ODN262104:ODO262104 ONJ262104:ONK262104 OXF262104:OXG262104 PHB262104:PHC262104 PQX262104:PQY262104 QAT262104:QAU262104 QKP262104:QKQ262104 QUL262104:QUM262104 REH262104:REI262104 ROD262104:ROE262104 RXZ262104:RYA262104 SHV262104:SHW262104 SRR262104:SRS262104 TBN262104:TBO262104 TLJ262104:TLK262104 TVF262104:TVG262104 UFB262104:UFC262104 UOX262104:UOY262104 UYT262104:UYU262104 VIP262104:VIQ262104 VSL262104:VSM262104 WCH262104:WCI262104 WMD262104:WME262104 WVZ262104:WWA262104 S327640:T327640 JN327640:JO327640 TJ327640:TK327640 ADF327640:ADG327640 ANB327640:ANC327640 AWX327640:AWY327640 BGT327640:BGU327640 BQP327640:BQQ327640 CAL327640:CAM327640 CKH327640:CKI327640 CUD327640:CUE327640 DDZ327640:DEA327640 DNV327640:DNW327640 DXR327640:DXS327640 EHN327640:EHO327640 ERJ327640:ERK327640 FBF327640:FBG327640 FLB327640:FLC327640 FUX327640:FUY327640 GET327640:GEU327640 GOP327640:GOQ327640 GYL327640:GYM327640 HIH327640:HII327640 HSD327640:HSE327640 IBZ327640:ICA327640 ILV327640:ILW327640 IVR327640:IVS327640 JFN327640:JFO327640 JPJ327640:JPK327640 JZF327640:JZG327640 KJB327640:KJC327640 KSX327640:KSY327640 LCT327640:LCU327640 LMP327640:LMQ327640 LWL327640:LWM327640 MGH327640:MGI327640 MQD327640:MQE327640 MZZ327640:NAA327640 NJV327640:NJW327640 NTR327640:NTS327640 ODN327640:ODO327640 ONJ327640:ONK327640 OXF327640:OXG327640 PHB327640:PHC327640 PQX327640:PQY327640 QAT327640:QAU327640 QKP327640:QKQ327640 QUL327640:QUM327640 REH327640:REI327640 ROD327640:ROE327640 RXZ327640:RYA327640 SHV327640:SHW327640 SRR327640:SRS327640 TBN327640:TBO327640 TLJ327640:TLK327640 TVF327640:TVG327640 UFB327640:UFC327640 UOX327640:UOY327640 UYT327640:UYU327640 VIP327640:VIQ327640 VSL327640:VSM327640 WCH327640:WCI327640 WMD327640:WME327640 WVZ327640:WWA327640 S393176:T393176 JN393176:JO393176 TJ393176:TK393176 ADF393176:ADG393176 ANB393176:ANC393176 AWX393176:AWY393176 BGT393176:BGU393176 BQP393176:BQQ393176 CAL393176:CAM393176 CKH393176:CKI393176 CUD393176:CUE393176 DDZ393176:DEA393176 DNV393176:DNW393176 DXR393176:DXS393176 EHN393176:EHO393176 ERJ393176:ERK393176 FBF393176:FBG393176 FLB393176:FLC393176 FUX393176:FUY393176 GET393176:GEU393176 GOP393176:GOQ393176 GYL393176:GYM393176 HIH393176:HII393176 HSD393176:HSE393176 IBZ393176:ICA393176 ILV393176:ILW393176 IVR393176:IVS393176 JFN393176:JFO393176 JPJ393176:JPK393176 JZF393176:JZG393176 KJB393176:KJC393176 KSX393176:KSY393176 LCT393176:LCU393176 LMP393176:LMQ393176 LWL393176:LWM393176 MGH393176:MGI393176 MQD393176:MQE393176 MZZ393176:NAA393176 NJV393176:NJW393176 NTR393176:NTS393176 ODN393176:ODO393176 ONJ393176:ONK393176 OXF393176:OXG393176 PHB393176:PHC393176 PQX393176:PQY393176 QAT393176:QAU393176 QKP393176:QKQ393176 QUL393176:QUM393176 REH393176:REI393176 ROD393176:ROE393176 RXZ393176:RYA393176 SHV393176:SHW393176 SRR393176:SRS393176 TBN393176:TBO393176 TLJ393176:TLK393176 TVF393176:TVG393176 UFB393176:UFC393176 UOX393176:UOY393176 UYT393176:UYU393176 VIP393176:VIQ393176 VSL393176:VSM393176 WCH393176:WCI393176 WMD393176:WME393176 WVZ393176:WWA393176 S458712:T458712 JN458712:JO458712 TJ458712:TK458712 ADF458712:ADG458712 ANB458712:ANC458712 AWX458712:AWY458712 BGT458712:BGU458712 BQP458712:BQQ458712 CAL458712:CAM458712 CKH458712:CKI458712 CUD458712:CUE458712 DDZ458712:DEA458712 DNV458712:DNW458712 DXR458712:DXS458712 EHN458712:EHO458712 ERJ458712:ERK458712 FBF458712:FBG458712 FLB458712:FLC458712 FUX458712:FUY458712 GET458712:GEU458712 GOP458712:GOQ458712 GYL458712:GYM458712 HIH458712:HII458712 HSD458712:HSE458712 IBZ458712:ICA458712 ILV458712:ILW458712 IVR458712:IVS458712 JFN458712:JFO458712 JPJ458712:JPK458712 JZF458712:JZG458712 KJB458712:KJC458712 KSX458712:KSY458712 LCT458712:LCU458712 LMP458712:LMQ458712 LWL458712:LWM458712 MGH458712:MGI458712 MQD458712:MQE458712 MZZ458712:NAA458712 NJV458712:NJW458712 NTR458712:NTS458712 ODN458712:ODO458712 ONJ458712:ONK458712 OXF458712:OXG458712 PHB458712:PHC458712 PQX458712:PQY458712 QAT458712:QAU458712 QKP458712:QKQ458712 QUL458712:QUM458712 REH458712:REI458712 ROD458712:ROE458712 RXZ458712:RYA458712 SHV458712:SHW458712 SRR458712:SRS458712 TBN458712:TBO458712 TLJ458712:TLK458712 TVF458712:TVG458712 UFB458712:UFC458712 UOX458712:UOY458712 UYT458712:UYU458712 VIP458712:VIQ458712 VSL458712:VSM458712 WCH458712:WCI458712 WMD458712:WME458712 WVZ458712:WWA458712 S524248:T524248 JN524248:JO524248 TJ524248:TK524248 ADF524248:ADG524248 ANB524248:ANC524248 AWX524248:AWY524248 BGT524248:BGU524248 BQP524248:BQQ524248 CAL524248:CAM524248 CKH524248:CKI524248 CUD524248:CUE524248 DDZ524248:DEA524248 DNV524248:DNW524248 DXR524248:DXS524248 EHN524248:EHO524248 ERJ524248:ERK524248 FBF524248:FBG524248 FLB524248:FLC524248 FUX524248:FUY524248 GET524248:GEU524248 GOP524248:GOQ524248 GYL524248:GYM524248 HIH524248:HII524248 HSD524248:HSE524248 IBZ524248:ICA524248 ILV524248:ILW524248 IVR524248:IVS524248 JFN524248:JFO524248 JPJ524248:JPK524248 JZF524248:JZG524248 KJB524248:KJC524248 KSX524248:KSY524248 LCT524248:LCU524248 LMP524248:LMQ524248 LWL524248:LWM524248 MGH524248:MGI524248 MQD524248:MQE524248 MZZ524248:NAA524248 NJV524248:NJW524248 NTR524248:NTS524248 ODN524248:ODO524248 ONJ524248:ONK524248 OXF524248:OXG524248 PHB524248:PHC524248 PQX524248:PQY524248 QAT524248:QAU524248 QKP524248:QKQ524248 QUL524248:QUM524248 REH524248:REI524248 ROD524248:ROE524248 RXZ524248:RYA524248 SHV524248:SHW524248 SRR524248:SRS524248 TBN524248:TBO524248 TLJ524248:TLK524248 TVF524248:TVG524248 UFB524248:UFC524248 UOX524248:UOY524248 UYT524248:UYU524248 VIP524248:VIQ524248 VSL524248:VSM524248 WCH524248:WCI524248 WMD524248:WME524248 WVZ524248:WWA524248 S589784:T589784 JN589784:JO589784 TJ589784:TK589784 ADF589784:ADG589784 ANB589784:ANC589784 AWX589784:AWY589784 BGT589784:BGU589784 BQP589784:BQQ589784 CAL589784:CAM589784 CKH589784:CKI589784 CUD589784:CUE589784 DDZ589784:DEA589784 DNV589784:DNW589784 DXR589784:DXS589784 EHN589784:EHO589784 ERJ589784:ERK589784 FBF589784:FBG589784 FLB589784:FLC589784 FUX589784:FUY589784 GET589784:GEU589784 GOP589784:GOQ589784 GYL589784:GYM589784 HIH589784:HII589784 HSD589784:HSE589784 IBZ589784:ICA589784 ILV589784:ILW589784 IVR589784:IVS589784 JFN589784:JFO589784 JPJ589784:JPK589784 JZF589784:JZG589784 KJB589784:KJC589784 KSX589784:KSY589784 LCT589784:LCU589784 LMP589784:LMQ589784 LWL589784:LWM589784 MGH589784:MGI589784 MQD589784:MQE589784 MZZ589784:NAA589784 NJV589784:NJW589784 NTR589784:NTS589784 ODN589784:ODO589784 ONJ589784:ONK589784 OXF589784:OXG589784 PHB589784:PHC589784 PQX589784:PQY589784 QAT589784:QAU589784 QKP589784:QKQ589784 QUL589784:QUM589784 REH589784:REI589784 ROD589784:ROE589784 RXZ589784:RYA589784 SHV589784:SHW589784 SRR589784:SRS589784 TBN589784:TBO589784 TLJ589784:TLK589784 TVF589784:TVG589784 UFB589784:UFC589784 UOX589784:UOY589784 UYT589784:UYU589784 VIP589784:VIQ589784 VSL589784:VSM589784 WCH589784:WCI589784 WMD589784:WME589784 WVZ589784:WWA589784 S655320:T655320 JN655320:JO655320 TJ655320:TK655320 ADF655320:ADG655320 ANB655320:ANC655320 AWX655320:AWY655320 BGT655320:BGU655320 BQP655320:BQQ655320 CAL655320:CAM655320 CKH655320:CKI655320 CUD655320:CUE655320 DDZ655320:DEA655320 DNV655320:DNW655320 DXR655320:DXS655320 EHN655320:EHO655320 ERJ655320:ERK655320 FBF655320:FBG655320 FLB655320:FLC655320 FUX655320:FUY655320 GET655320:GEU655320 GOP655320:GOQ655320 GYL655320:GYM655320 HIH655320:HII655320 HSD655320:HSE655320 IBZ655320:ICA655320 ILV655320:ILW655320 IVR655320:IVS655320 JFN655320:JFO655320 JPJ655320:JPK655320 JZF655320:JZG655320 KJB655320:KJC655320 KSX655320:KSY655320 LCT655320:LCU655320 LMP655320:LMQ655320 LWL655320:LWM655320 MGH655320:MGI655320 MQD655320:MQE655320 MZZ655320:NAA655320 NJV655320:NJW655320 NTR655320:NTS655320 ODN655320:ODO655320 ONJ655320:ONK655320 OXF655320:OXG655320 PHB655320:PHC655320 PQX655320:PQY655320 QAT655320:QAU655320 QKP655320:QKQ655320 QUL655320:QUM655320 REH655320:REI655320 ROD655320:ROE655320 RXZ655320:RYA655320 SHV655320:SHW655320 SRR655320:SRS655320 TBN655320:TBO655320 TLJ655320:TLK655320 TVF655320:TVG655320 UFB655320:UFC655320 UOX655320:UOY655320 UYT655320:UYU655320 VIP655320:VIQ655320 VSL655320:VSM655320 WCH655320:WCI655320 WMD655320:WME655320 WVZ655320:WWA655320 S720856:T720856 JN720856:JO720856 TJ720856:TK720856 ADF720856:ADG720856 ANB720856:ANC720856 AWX720856:AWY720856 BGT720856:BGU720856 BQP720856:BQQ720856 CAL720856:CAM720856 CKH720856:CKI720856 CUD720856:CUE720856 DDZ720856:DEA720856 DNV720856:DNW720856 DXR720856:DXS720856 EHN720856:EHO720856 ERJ720856:ERK720856 FBF720856:FBG720856 FLB720856:FLC720856 FUX720856:FUY720856 GET720856:GEU720856 GOP720856:GOQ720856 GYL720856:GYM720856 HIH720856:HII720856 HSD720856:HSE720856 IBZ720856:ICA720856 ILV720856:ILW720856 IVR720856:IVS720856 JFN720856:JFO720856 JPJ720856:JPK720856 JZF720856:JZG720856 KJB720856:KJC720856 KSX720856:KSY720856 LCT720856:LCU720856 LMP720856:LMQ720856 LWL720856:LWM720856 MGH720856:MGI720856 MQD720856:MQE720856 MZZ720856:NAA720856 NJV720856:NJW720856 NTR720856:NTS720856 ODN720856:ODO720856 ONJ720856:ONK720856 OXF720856:OXG720856 PHB720856:PHC720856 PQX720856:PQY720856 QAT720856:QAU720856 QKP720856:QKQ720856 QUL720856:QUM720856 REH720856:REI720856 ROD720856:ROE720856 RXZ720856:RYA720856 SHV720856:SHW720856 SRR720856:SRS720856 TBN720856:TBO720856 TLJ720856:TLK720856 TVF720856:TVG720856 UFB720856:UFC720856 UOX720856:UOY720856 UYT720856:UYU720856 VIP720856:VIQ720856 VSL720856:VSM720856 WCH720856:WCI720856 WMD720856:WME720856 WVZ720856:WWA720856 S786392:T786392 JN786392:JO786392 TJ786392:TK786392 ADF786392:ADG786392 ANB786392:ANC786392 AWX786392:AWY786392 BGT786392:BGU786392 BQP786392:BQQ786392 CAL786392:CAM786392 CKH786392:CKI786392 CUD786392:CUE786392 DDZ786392:DEA786392 DNV786392:DNW786392 DXR786392:DXS786392 EHN786392:EHO786392 ERJ786392:ERK786392 FBF786392:FBG786392 FLB786392:FLC786392 FUX786392:FUY786392 GET786392:GEU786392 GOP786392:GOQ786392 GYL786392:GYM786392 HIH786392:HII786392 HSD786392:HSE786392 IBZ786392:ICA786392 ILV786392:ILW786392 IVR786392:IVS786392 JFN786392:JFO786392 JPJ786392:JPK786392 JZF786392:JZG786392 KJB786392:KJC786392 KSX786392:KSY786392 LCT786392:LCU786392 LMP786392:LMQ786392 LWL786392:LWM786392 MGH786392:MGI786392 MQD786392:MQE786392 MZZ786392:NAA786392 NJV786392:NJW786392 NTR786392:NTS786392 ODN786392:ODO786392 ONJ786392:ONK786392 OXF786392:OXG786392 PHB786392:PHC786392 PQX786392:PQY786392 QAT786392:QAU786392 QKP786392:QKQ786392 QUL786392:QUM786392 REH786392:REI786392 ROD786392:ROE786392 RXZ786392:RYA786392 SHV786392:SHW786392 SRR786392:SRS786392 TBN786392:TBO786392 TLJ786392:TLK786392 TVF786392:TVG786392 UFB786392:UFC786392 UOX786392:UOY786392 UYT786392:UYU786392 VIP786392:VIQ786392 VSL786392:VSM786392 WCH786392:WCI786392 WMD786392:WME786392 WVZ786392:WWA786392 S851928:T851928 JN851928:JO851928 TJ851928:TK851928 ADF851928:ADG851928 ANB851928:ANC851928 AWX851928:AWY851928 BGT851928:BGU851928 BQP851928:BQQ851928 CAL851928:CAM851928 CKH851928:CKI851928 CUD851928:CUE851928 DDZ851928:DEA851928 DNV851928:DNW851928 DXR851928:DXS851928 EHN851928:EHO851928 ERJ851928:ERK851928 FBF851928:FBG851928 FLB851928:FLC851928 FUX851928:FUY851928 GET851928:GEU851928 GOP851928:GOQ851928 GYL851928:GYM851928 HIH851928:HII851928 HSD851928:HSE851928 IBZ851928:ICA851928 ILV851928:ILW851928 IVR851928:IVS851928 JFN851928:JFO851928 JPJ851928:JPK851928 JZF851928:JZG851928 KJB851928:KJC851928 KSX851928:KSY851928 LCT851928:LCU851928 LMP851928:LMQ851928 LWL851928:LWM851928 MGH851928:MGI851928 MQD851928:MQE851928 MZZ851928:NAA851928 NJV851928:NJW851928 NTR851928:NTS851928 ODN851928:ODO851928 ONJ851928:ONK851928 OXF851928:OXG851928 PHB851928:PHC851928 PQX851928:PQY851928 QAT851928:QAU851928 QKP851928:QKQ851928 QUL851928:QUM851928 REH851928:REI851928 ROD851928:ROE851928 RXZ851928:RYA851928 SHV851928:SHW851928 SRR851928:SRS851928 TBN851928:TBO851928 TLJ851928:TLK851928 TVF851928:TVG851928 UFB851928:UFC851928 UOX851928:UOY851928 UYT851928:UYU851928 VIP851928:VIQ851928 VSL851928:VSM851928 WCH851928:WCI851928 WMD851928:WME851928 WVZ851928:WWA851928 S917464:T917464 JN917464:JO917464 TJ917464:TK917464 ADF917464:ADG917464 ANB917464:ANC917464 AWX917464:AWY917464 BGT917464:BGU917464 BQP917464:BQQ917464 CAL917464:CAM917464 CKH917464:CKI917464 CUD917464:CUE917464 DDZ917464:DEA917464 DNV917464:DNW917464 DXR917464:DXS917464 EHN917464:EHO917464 ERJ917464:ERK917464 FBF917464:FBG917464 FLB917464:FLC917464 FUX917464:FUY917464 GET917464:GEU917464 GOP917464:GOQ917464 GYL917464:GYM917464 HIH917464:HII917464 HSD917464:HSE917464 IBZ917464:ICA917464 ILV917464:ILW917464 IVR917464:IVS917464 JFN917464:JFO917464 JPJ917464:JPK917464 JZF917464:JZG917464 KJB917464:KJC917464 KSX917464:KSY917464 LCT917464:LCU917464 LMP917464:LMQ917464 LWL917464:LWM917464 MGH917464:MGI917464 MQD917464:MQE917464 MZZ917464:NAA917464 NJV917464:NJW917464 NTR917464:NTS917464 ODN917464:ODO917464 ONJ917464:ONK917464 OXF917464:OXG917464 PHB917464:PHC917464 PQX917464:PQY917464 QAT917464:QAU917464 QKP917464:QKQ917464 QUL917464:QUM917464 REH917464:REI917464 ROD917464:ROE917464 RXZ917464:RYA917464 SHV917464:SHW917464 SRR917464:SRS917464 TBN917464:TBO917464 TLJ917464:TLK917464 TVF917464:TVG917464 UFB917464:UFC917464 UOX917464:UOY917464 UYT917464:UYU917464 VIP917464:VIQ917464 VSL917464:VSM917464 WCH917464:WCI917464 WMD917464:WME917464 WVZ917464:WWA917464 S983000:T983000 JN983000:JO983000 TJ983000:TK983000 ADF983000:ADG983000 ANB983000:ANC983000 AWX983000:AWY983000 BGT983000:BGU983000 BQP983000:BQQ983000 CAL983000:CAM983000 CKH983000:CKI983000 CUD983000:CUE983000 DDZ983000:DEA983000 DNV983000:DNW983000 DXR983000:DXS983000 EHN983000:EHO983000 ERJ983000:ERK983000 FBF983000:FBG983000 FLB983000:FLC983000 FUX983000:FUY983000 GET983000:GEU983000 GOP983000:GOQ983000 GYL983000:GYM983000 HIH983000:HII983000 HSD983000:HSE983000 IBZ983000:ICA983000 ILV983000:ILW983000 IVR983000:IVS983000 JFN983000:JFO983000 JPJ983000:JPK983000 JZF983000:JZG983000 KJB983000:KJC983000 KSX983000:KSY983000 LCT983000:LCU983000 LMP983000:LMQ983000 LWL983000:LWM983000 MGH983000:MGI983000 MQD983000:MQE983000 MZZ983000:NAA983000 NJV983000:NJW983000 NTR983000:NTS983000 ODN983000:ODO983000 ONJ983000:ONK983000 OXF983000:OXG983000 PHB983000:PHC983000 PQX983000:PQY983000 QAT983000:QAU983000 QKP983000:QKQ983000 QUL983000:QUM983000 REH983000:REI983000 ROD983000:ROE983000 RXZ983000:RYA983000 SHV983000:SHW983000 SRR983000:SRS983000 TBN983000:TBO983000 TLJ983000:TLK983000 TVF983000:TVG983000 UFB983000:UFC983000 UOX983000:UOY983000 UYT983000:UYU983000 VIP983000:VIQ983000 VSL983000:VSM983000 WCH983000:WCI983000 WMD983000:WME983000 WVZ983000:WWA983000">
      <formula1>$B$32:$B$105</formula1>
    </dataValidation>
  </dataValidations>
  <hyperlinks>
    <hyperlink ref="A110:AO110" r:id="rId1" display="U denotes the UNSD/UNEP Questionnaires on Environment Statistics, Waste section. Questionnaire available at: http://unstats.un.org/unsd/environment/questionnaire2013.html ."/>
    <hyperlink ref="A111:AO111" r:id="rId2" display="E denotes the Eurostat Environmental Data Centre on Waste (http://ec.europa.eu/eurostat/web/waste/data/database)."/>
    <hyperlink ref="AQ110:AR110" r:id="rId3" display="U denotes the UNSD/UNEP Questionnaires on Environment Statistics, Waste section. Questionnaire available at: http://unstats.un.org/unsd/environment/questionnaire2013.html ."/>
    <hyperlink ref="AQ111:AR111" r:id="rId4" display="E denotes the Eurostat Environmental Data Centre on Waste (http://ec.europa.eu/eurostat/web/waste/data/database)."/>
  </hyperlinks>
  <pageMargins left="0.18" right="0.18" top="1" bottom="0.8" header="0.5" footer="0.5"/>
  <pageSetup paperSize="5" scale="81" fitToHeight="0"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W3_surface</vt:lpstr>
      <vt:lpstr>W3_surface cut source</vt:lpstr>
      <vt:lpstr>fns editing</vt:lpstr>
      <vt:lpstr>Internal Flow</vt:lpstr>
      <vt:lpstr>'Internal Flow'!Print_Area</vt:lpstr>
      <vt:lpstr>W3_surface!Z_ExcelSQL_A104</vt:lpstr>
      <vt:lpstr>'W3_surface cut source'!Z_ExcelSQL_A104</vt:lpstr>
      <vt:lpstr>W3_surface!Z_ExcelSQL_A109</vt:lpstr>
      <vt:lpstr>'W3_surface cut source'!Z_ExcelSQL_A109</vt:lpstr>
      <vt:lpstr>W3_surface!Z_ExcelSQL_A110</vt:lpstr>
      <vt:lpstr>'W3_surface cut source'!Z_ExcelSQL_A110</vt:lpstr>
      <vt:lpstr>W3_surface!Z_ExcelSQL_A93</vt:lpstr>
      <vt:lpstr>'W3_surface cut source'!Z_ExcelSQL_A93</vt:lpstr>
      <vt:lpstr>W3_surface!Z_ExcelSQL_A94</vt:lpstr>
      <vt:lpstr>'W3_surface cut source'!Z_ExcelSQL_A94</vt:lpstr>
      <vt:lpstr>W3_surface!Z_ExcelSQL_A98</vt:lpstr>
      <vt:lpstr>'W3_surface cut source'!Z_ExcelSQL_A98</vt:lpstr>
      <vt:lpstr>W3_surface!Z_ExcelSQL_B17</vt:lpstr>
      <vt:lpstr>'W3_surface cut source'!Z_ExcelSQL_B17</vt:lpstr>
      <vt:lpstr>W3_surface!Z_ExcelSQL_B5</vt:lpstr>
      <vt:lpstr>'W3_surface cut source'!Z_ExcelSQL_B5</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2016-10-13T13:01:54Z</cp:lastPrinted>
  <dcterms:created xsi:type="dcterms:W3CDTF">2016-09-07T19:22:29Z</dcterms:created>
  <dcterms:modified xsi:type="dcterms:W3CDTF">2016-10-13T13:02:06Z</dcterms:modified>
</cp:coreProperties>
</file>